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1\HANFA POSLAN 30.4.2022\"/>
    </mc:Choice>
  </mc:AlternateContent>
  <bookViews>
    <workbookView xWindow="0" yWindow="0" windowWidth="28800" windowHeight="1140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Bilješke!$A$1:$A$18</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62913"/>
</workbook>
</file>

<file path=xl/calcChain.xml><?xml version="1.0" encoding="utf-8"?>
<calcChain xmlns="http://schemas.openxmlformats.org/spreadsheetml/2006/main">
  <c r="Y54" i="22" l="1"/>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<sst xmlns="http://schemas.openxmlformats.org/spreadsheetml/2006/main" count="539" uniqueCount="476">
  <si>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</si>
  <si>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</si>
  <si>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</si>
  <si>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</si>
  <si>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</si>
  <si>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</si>
  <si>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</si>
  <si>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</si>
  <si>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</si>
  <si>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</si>
  <si>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</si>
  <si>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</si>
  <si>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</si>
  <si>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</si>
  <si>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</si>
  <si>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</si>
  <si>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</si>
  <si>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</si>
  <si>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</si>
  <si>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</si>
  <si>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</si>
  <si>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</si>
  <si>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</si>
  <si>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</si>
  <si>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</si>
  <si>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</si>
  <si>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</si>
  <si>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</si>
  <si>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</si>
  <si>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</si>
  <si>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</si>
  <si>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</si>
  <si>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</si>
  <si>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</si>
  <si>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</si>
  <si>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</si>
  <si>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</si>
  <si>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</si>
  <si>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</si>
  <si>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</si>
  <si>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</si>
  <si>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</si>
  <si>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</si>
  <si>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</si>
  <si>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</si>
  <si>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</si>
  <si>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</si>
  <si>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</si>
  <si>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</si>
  <si>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</si>
  <si>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</si>
  <si>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</si>
  <si>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</si>
  <si>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</si>
  <si>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</si>
  <si>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</si>
  <si>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</si>
  <si>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</si>
  <si>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</si>
  <si>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</si>
  <si>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</si>
  <si>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</si>
  <si>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</si>
  <si>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</si>
  <si>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</si>
  <si>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</si>
  <si>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</si>
  <si>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</si>
  <si>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</si>
  <si>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</si>
  <si>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</si>
  <si>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</si>
  <si>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</si>
  <si>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</si>
  <si>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</si>
  <si>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</si>
  <si>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</si>
  <si>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</si>
  <si>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</si>
  <si>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</si>
  <si>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</si>
  <si>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</si>
  <si>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</si>
  <si>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</si>
  <si>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</si>
  <si>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</si>
  <si>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</si>
  <si>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</si>
  <si>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</si>
  <si>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</si>
  <si>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</si>
  <si>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</si>
  <si>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</si>
  <si>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</si>
  <si>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</si>
  <si>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</si>
  <si>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</si>
  <si>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</si>
  <si>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</si>
  <si>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</si>
  <si>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</si>
  <si>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</si>
  <si>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</si>
  <si>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</si>
  <si>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</si>
  <si>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</si>
  <si>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</si>
  <si>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</si>
  <si>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</si>
  <si>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</si>
  <si>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</si>
  <si>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</si>
  <si>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</si>
  <si>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</si>
  <si>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</si>
  <si>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</si>
  <si>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</si>
  <si>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</si>
  <si>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</si>
  <si>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</si>
  <si>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</si>
  <si>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</si>
  <si>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</si>
  <si>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</si>
  <si>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</si>
  <si>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</si>
  <si>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</si>
  <si>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</si>
  <si>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</si>
  <si>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</si>
  <si>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</si>
  <si>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</si>
  <si>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</si>
  <si>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</si>
  <si>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</si>
  <si>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</si>
  <si>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</si>
  <si>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</si>
  <si>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</si>
  <si>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</si>
  <si>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</si>
  <si>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</si>
  <si>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</si>
  <si>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</si>
  <si>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</si>
  <si>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</si>
  <si>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</si>
  <si>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</si>
  <si>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</si>
  <si>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</si>
  <si>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</si>
  <si>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</si>
  <si>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</si>
  <si>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</si>
  <si>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</si>
  <si>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</si>
  <si>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</si>
  <si>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</si>
  <si>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</si>
  <si>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</si>
  <si>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</si>
  <si>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</si>
  <si>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</si>
  <si>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</si>
  <si>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</si>
  <si>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</si>
  <si>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</si>
  <si>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</si>
  <si>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</si>
  <si>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</si>
  <si>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</si>
  <si>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</si>
  <si>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</si>
  <si>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</si>
  <si>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</si>
  <si>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</si>
  <si>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</si>
  <si>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</si>
  <si>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</si>
  <si>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</si>
  <si>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</si>
  <si>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</si>
  <si>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</si>
  <si>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</si>
  <si>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</si>
  <si>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</si>
  <si>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</si>
  <si>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</si>
  <si>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</si>
  <si>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</si>
  <si>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</si>
  <si>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</si>
  <si>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</si>
  <si>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</si>
  <si>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</si>
  <si>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</si>
  <si>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</si>
  <si>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</si>
  <si>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</si>
  <si>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</si>
  <si>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</si>
  <si>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</si>
  <si>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</si>
  <si>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</si>
  <si>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</si>
  <si>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</si>
  <si>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</si>
  <si>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</si>
  <si>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</si>
  <si>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</si>
  <si>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</si>
  <si>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</si>
  <si>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</si>
  <si>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</si>
  <si>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</si>
  <si>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</si>
  <si>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</si>
  <si>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</si>
  <si>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</si>
  <si>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</si>
  <si>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</si>
  <si>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</si>
  <si>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</si>
  <si>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</si>
  <si>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</si>
  <si>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</si>
  <si>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</si>
  <si>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</si>
  <si>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</si>
  <si>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</si>
  <si>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</si>
  <si>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</si>
  <si>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</si>
  <si>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</si>
  <si>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</si>
  <si>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</si>
  <si>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</si>
  <si>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</si>
  <si>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</si>
  <si>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</si>
  <si>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</si>
  <si>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</si>
  <si>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</si>
  <si>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</si>
  <si>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</si>
  <si>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</si>
  <si>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</si>
  <si>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</si>
  <si>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</si>
  <si>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</si>
  <si>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</si>
  <si>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</si>
  <si>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</si>
  <si>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</si>
  <si>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</si>
  <si>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</si>
  <si>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</si>
  <si>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</si>
  <si>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</si>
  <si>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</si>
  <si>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</si>
  <si>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</si>
  <si>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</si>
  <si>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</si>
  <si>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</si>
  <si>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</si>
  <si>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</si>
  <si>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</si>
  <si>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</si>
  <si>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</si>
  <si>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</si>
  <si>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</si>
  <si>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</si>
  <si>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</si>
  <si>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</si>
  <si>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</si>
  <si>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</si>
  <si>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</si>
  <si>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</si>
  <si>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</si>
  <si>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</si>
  <si>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</si>
  <si>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</si>
  <si>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</si>
  <si>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</si>
  <si>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</si>
  <si>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</si>
  <si>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</si>
  <si>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</si>
  <si>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</si>
  <si>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</si>
  <si>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</si>
  <si>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</si>
  <si>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</si>
  <si>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</si>
  <si>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</si>
  <si>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</si>
  <si>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</si>
  <si>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</si>
  <si>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</si>
  <si>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</si>
  <si>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</si>
  <si>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</si>
  <si>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</si>
  <si>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</si>
  <si>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</si>
  <si>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</si>
  <si>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</si>
  <si>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</si>
  <si>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</si>
  <si>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</si>
  <si>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</si>
  <si>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</si>
  <si>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</si>
  <si>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</si>
  <si>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</si>
  <si>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</si>
  <si>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</si>
  <si>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</si>
  <si>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</si>
  <si>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</si>
  <si>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</si>
  <si>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</si>
  <si>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</si>
  <si>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</si>
  <si>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</si>
  <si>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</si>
  <si>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</si>
  <si>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</si>
  <si>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</si>
  <si>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</si>
  <si>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</si>
  <si>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</si>
  <si>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</si>
  <si>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</si>
  <si>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</si>
  <si>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</si>
  <si>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</si>
  <si>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</si>
  <si>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</si>
  <si>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</si>
  <si>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</si>
  <si>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</si>
  <si>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</si>
  <si>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</si>
  <si>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</si>
  <si>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</si>
  <si>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</si>
  <si>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</si>
  <si>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</si>
  <si>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</si>
  <si>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</si>
  <si>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</si>
  <si>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</si>
  <si>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</si>
  <si>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</si>
  <si>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</si>
  <si>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</si>
  <si>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</si>
  <si>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</si>
  <si>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</si>
  <si>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</si>
  <si>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</si>
  <si>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</si>
  <si>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</si>
  <si>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</si>
  <si>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</si>
  <si>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</si>
  <si>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</si>
  <si>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</si>
  <si>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</si>
  <si>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</si>
  <si>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</si>
  <si>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</si>
  <si>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</si>
  <si>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</si>
  <si>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</si>
  <si>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</si>
  <si>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</si>
  <si>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</si>
  <si>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</si>
  <si>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</si>
  <si>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</si>
  <si>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</si>
  <si>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</si>
  <si>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</si>
  <si>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</si>
  <si>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</si>
  <si>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</si>
  <si>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</si>
  <si>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</si>
  <si>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</si>
  <si>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</si>
  <si>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</si>
  <si>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</si>
  <si>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</si>
  <si>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</si>
  <si>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</si>
  <si>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</si>
  <si>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</si>
  <si>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</si>
  <si>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</si>
  <si>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</si>
  <si>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</si>
  <si>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</si>
  <si>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</si>
  <si>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</si>
  <si>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</si>
  <si>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</si>
  <si>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</si>
  <si>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</si>
  <si>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</si>
  <si>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</si>
  <si>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</si>
  <si>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</si>
  <si>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</si>
  <si>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</si>
  <si>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</si>
  <si>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</si>
  <si>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</si>
  <si>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</si>
  <si>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</si>
  <si>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</si>
  <si>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</si>
  <si>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</si>
  <si>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</si>
  <si>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</si>
  <si>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</si>
  <si>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</si>
  <si>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</si>
  <si>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</si>
  <si>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</si>
  <si>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</si>
  <si>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</si>
  <si>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</si>
  <si>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</si>
  <si>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</si>
  <si>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</si>
  <si>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</si>
  <si>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</si>
  <si>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</si>
  <si>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</si>
  <si>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</si>
  <si>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</si>
  <si>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</si>
  <si>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</si>
  <si>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2021.</t>
  </si>
  <si>
    <t>01437518</t>
  </si>
  <si>
    <t>HR</t>
  </si>
  <si>
    <t>080286194</t>
  </si>
  <si>
    <t>28466564680</t>
  </si>
  <si>
    <t>74780010K3F620YZZ529</t>
  </si>
  <si>
    <t>101766</t>
  </si>
  <si>
    <t>CIAK Grupa d.d.</t>
  </si>
  <si>
    <t>Zagreb</t>
  </si>
  <si>
    <t>Savska opatovina 36</t>
  </si>
  <si>
    <t>investitori@ciak.hr</t>
  </si>
  <si>
    <t>www.ciak.hr</t>
  </si>
  <si>
    <t>Ivana Matijević</t>
  </si>
  <si>
    <t>01/3463-521</t>
  </si>
  <si>
    <t xml:space="preserve">stanje na dan 31.12.2021. </t>
  </si>
  <si>
    <t>Obveznik: CIAK Grupa d.d.</t>
  </si>
  <si>
    <t>Obveznik:  CIAK Grupa d.d.</t>
  </si>
  <si>
    <t>u razdoblju 01.01.2021. do 31.12.2021.</t>
  </si>
  <si>
    <t xml:space="preserve">BILJEŠKE UZ FINANCIJSKE IZVJEŠTAJE - GFI
</t>
  </si>
  <si>
    <t>Naziv izdavatelja:   CIAK GRUPA d.d.</t>
  </si>
  <si>
    <t>OIB:  28466564680</t>
  </si>
  <si>
    <t>Izvještajno razdoblje: 01.01.2021. - 31.12.2021.</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</si>
  <si>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</si>
  <si>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</si>
  <si>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</si>
  <si>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</si>
  <si>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Financijsko izvješće detaljno prikazuje značajne poslovne događaje na dan 31. prosinca 2021. godine. </t>
  </si>
  <si>
    <t xml:space="preserve">Financijski izvještaji CIAK Grupa d.d. na dan 31. prosinac 2021. dostupni su na www.ciak.hr.  </t>
  </si>
  <si>
    <t>KPMG Croatia d.o.o.</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</si>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</sst>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0000"/>
      <name val="Arial"/>
      <family val="2"/>
    </font>
    <font>
      <sz val="11"/>
      <color rgb="FF00000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bottom style="thin">
        <color rgb="FFC0C0C0"/>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7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2" xfId="0" applyNumberFormat="1" applyFont="1" applyBorder="1" applyAlignment="1" applyProtection="1">
      <alignment horizontal="right" vertical="center" shrinkToFit="1"/>
      <protection locked="0"/>
    </xf>
    <xf numFmtId="3" fontId="4" fillId="0" borderId="7"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horizontal="right" vertical="center" shrinkToFit="1"/>
      <protection locked="0"/>
    </xf>
    <xf numFmtId="3" fontId="4" fillId="0" borderId="29" xfId="0" applyNumberFormat="1" applyFont="1" applyBorder="1" applyAlignment="1" applyProtection="1">
      <alignment horizontal="right" vertical="center" shrinkToFit="1"/>
      <protection locked="0"/>
    </xf>
    <xf numFmtId="3" fontId="4" fillId="0" borderId="4"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horizontal="right" vertical="center" shrinkToFit="1"/>
      <protection locked="0"/>
    </xf>
    <xf numFmtId="3" fontId="4" fillId="0" borderId="33" xfId="0" applyNumberFormat="1" applyFont="1" applyBorder="1" applyAlignment="1" applyProtection="1">
      <alignment horizontal="right" vertical="center"/>
      <protection locked="0"/>
    </xf>
    <xf numFmtId="0" fontId="1" fillId="0" borderId="0" xfId="0" applyFont="1" applyAlignment="1">
      <alignment vertical="top" wrapText="1"/>
    </xf>
    <xf numFmtId="0" fontId="1" fillId="0" borderId="0" xfId="0" applyFont="1" applyAlignment="1">
      <alignment vertical="top"/>
    </xf>
    <xf numFmtId="0" fontId="38" fillId="0" borderId="0" xfId="0" applyFont="1" applyAlignment="1">
      <alignment vertical="center"/>
    </xf>
    <xf numFmtId="0" fontId="39" fillId="0" borderId="0" xfId="0" applyFont="1"/>
    <xf numFmtId="0" fontId="39" fillId="0" borderId="0" xfId="0" applyFont="1" applyAlignment="1">
      <alignment vertical="center"/>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5" borderId="3" xfId="0" applyFont="1" applyFill="1" applyBorder="1" applyAlignment="1" applyProtection="1">
      <alignment vertical="center"/>
      <protection locked="0"/>
    </xf>
    <xf numFmtId="0" fontId="3" fillId="15" borderId="2" xfId="0" applyFont="1" applyFill="1" applyBorder="1" applyAlignment="1" applyProtection="1">
      <alignment vertical="center"/>
      <protection locked="0"/>
    </xf>
    <xf numFmtId="0" fontId="3" fillId="15" borderId="31"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0" borderId="3" xfId="0" applyFont="1" applyBorder="1" applyProtection="1">
      <protection locked="0"/>
    </xf>
    <xf numFmtId="0" fontId="27" fillId="0" borderId="2" xfId="0" applyFont="1" applyBorder="1" applyProtection="1">
      <protection locked="0"/>
    </xf>
    <xf numFmtId="0" fontId="27" fillId="0" borderId="31" xfId="0" applyFont="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27" fillId="15" borderId="3" xfId="0" applyFont="1" applyFill="1" applyBorder="1" applyProtection="1">
      <protection locked="0"/>
    </xf>
    <xf numFmtId="0" fontId="27" fillId="15" borderId="2" xfId="0" applyFont="1" applyFill="1" applyBorder="1" applyProtection="1">
      <protection locked="0"/>
    </xf>
    <xf numFmtId="0" fontId="27" fillId="15" borderId="31" xfId="0" applyFont="1" applyFill="1" applyBorder="1" applyProtection="1">
      <protection locked="0"/>
    </xf>
    <xf numFmtId="0" fontId="4" fillId="10" borderId="27" xfId="0" applyFont="1" applyFill="1" applyBorder="1" applyAlignment="1">
      <alignment horizontal="right" vertical="center" wrapText="1"/>
    </xf>
    <xf numFmtId="49" fontId="3" fillId="0" borderId="3"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5" borderId="3" xfId="0" applyFont="1" applyFill="1" applyBorder="1" applyAlignment="1" applyProtection="1">
      <alignment horizontal="center" vertical="center"/>
      <protection locked="0"/>
    </xf>
    <xf numFmtId="0" fontId="3" fillId="15" borderId="31" xfId="0" applyFont="1" applyFill="1" applyBorder="1" applyAlignment="1" applyProtection="1">
      <alignment horizontal="center" vertical="center"/>
      <protection locked="0"/>
    </xf>
    <xf numFmtId="0" fontId="28" fillId="10" borderId="26" xfId="0" applyFont="1" applyFill="1" applyBorder="1" applyAlignment="1">
      <alignment vertical="center"/>
    </xf>
    <xf numFmtId="49" fontId="3" fillId="15" borderId="3" xfId="0" applyNumberFormat="1" applyFont="1" applyFill="1" applyBorder="1" applyAlignment="1" applyProtection="1">
      <alignment horizontal="center" vertical="center"/>
      <protection locked="0"/>
    </xf>
    <xf numFmtId="49" fontId="3" fillId="15" borderId="4" xfId="0" applyNumberFormat="1"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3" fillId="0" borderId="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0" borderId="3"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31" xfId="0" applyNumberFormat="1" applyFont="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38" fillId="0" borderId="0" xfId="0" applyFont="1" applyAlignment="1">
      <alignment vertical="center" wrapText="1"/>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34" workbookViewId="0">
      <selection activeCell="J1" sqref="A1:J60"/>
    </sheetView>
  </sheetViews>
  <sheetFormatPr defaultRowHeight="12.75" x14ac:dyDescent="0.2"/>
  <cols>
    <col min="9" max="9" width="13.42578125" customWidth="1"/>
  </cols>
  <sheetData>
    <row r="1" spans="1:10" ht="15.75" x14ac:dyDescent="0.2">
      <c r="A1" s="169"/>
      <c r="B1" s="170"/>
      <c r="C1" s="170"/>
      <c r="D1" s="17"/>
      <c r="E1" s="17"/>
      <c r="F1" s="17"/>
      <c r="G1" s="17"/>
      <c r="H1" s="17"/>
      <c r="I1" s="17"/>
      <c r="J1" s="18"/>
    </row>
    <row r="2" spans="1:10" ht="14.45" customHeight="1" x14ac:dyDescent="0.2">
      <c r="A2" s="171" t="s">
        <v>317</v>
      </c>
      <c r="B2" s="172"/>
      <c r="C2" s="172"/>
      <c r="D2" s="172"/>
      <c r="E2" s="172"/>
      <c r="F2" s="172"/>
      <c r="G2" s="172"/>
      <c r="H2" s="172"/>
      <c r="I2" s="172"/>
      <c r="J2" s="173"/>
    </row>
    <row r="3" spans="1:10" ht="15" x14ac:dyDescent="0.2">
      <c r="A3" s="55"/>
      <c r="B3" s="56"/>
      <c r="C3" s="56"/>
      <c r="D3" s="56"/>
      <c r="E3" s="56"/>
      <c r="F3" s="56"/>
      <c r="G3" s="56"/>
      <c r="H3" s="56"/>
      <c r="I3" s="56"/>
      <c r="J3" s="57"/>
    </row>
    <row r="4" spans="1:10" ht="33.6" customHeight="1" x14ac:dyDescent="0.2">
      <c r="A4" s="174" t="s">
        <v>302</v>
      </c>
      <c r="B4" s="175"/>
      <c r="C4" s="175"/>
      <c r="D4" s="175"/>
      <c r="E4" s="176">
        <v>44197</v>
      </c>
      <c r="F4" s="177"/>
      <c r="G4" s="63" t="s">
        <v>0</v>
      </c>
      <c r="H4" s="176">
        <v>44561</v>
      </c>
      <c r="I4" s="177"/>
      <c r="J4" s="19"/>
    </row>
    <row r="5" spans="1:10" s="68" customFormat="1" ht="10.15" customHeight="1" x14ac:dyDescent="0.25">
      <c r="A5" s="178"/>
      <c r="B5" s="179"/>
      <c r="C5" s="179"/>
      <c r="D5" s="179"/>
      <c r="E5" s="179"/>
      <c r="F5" s="179"/>
      <c r="G5" s="179"/>
      <c r="H5" s="179"/>
      <c r="I5" s="179"/>
      <c r="J5" s="180"/>
    </row>
    <row r="6" spans="1:10" ht="20.45" customHeight="1" x14ac:dyDescent="0.2">
      <c r="A6" s="58"/>
      <c r="B6" s="69" t="s">
        <v>324</v>
      </c>
      <c r="C6" s="59"/>
      <c r="D6" s="59"/>
      <c r="E6" s="81" t="s">
        <v>446</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82" t="s">
        <v>325</v>
      </c>
      <c r="B8" s="183"/>
      <c r="C8" s="183"/>
      <c r="D8" s="183"/>
      <c r="E8" s="183"/>
      <c r="F8" s="183"/>
      <c r="G8" s="183"/>
      <c r="H8" s="183"/>
      <c r="I8" s="183"/>
      <c r="J8" s="20"/>
    </row>
    <row r="9" spans="1:10" ht="14.25" x14ac:dyDescent="0.2">
      <c r="A9" s="21"/>
      <c r="B9" s="51"/>
      <c r="C9" s="51"/>
      <c r="D9" s="51"/>
      <c r="E9" s="181"/>
      <c r="F9" s="181"/>
      <c r="G9" s="119"/>
      <c r="H9" s="119"/>
      <c r="I9" s="61"/>
      <c r="J9" s="62"/>
    </row>
    <row r="10" spans="1:10" ht="25.9" customHeight="1" x14ac:dyDescent="0.2">
      <c r="A10" s="140" t="s">
        <v>303</v>
      </c>
      <c r="B10" s="141"/>
      <c r="C10" s="163" t="s">
        <v>447</v>
      </c>
      <c r="D10" s="164"/>
      <c r="E10" s="53"/>
      <c r="F10" s="184" t="s">
        <v>326</v>
      </c>
      <c r="G10" s="185"/>
      <c r="H10" s="160" t="s">
        <v>448</v>
      </c>
      <c r="I10" s="161"/>
      <c r="J10" s="22"/>
    </row>
    <row r="11" spans="1:10" ht="15.6" customHeight="1" x14ac:dyDescent="0.2">
      <c r="A11" s="21"/>
      <c r="B11" s="51"/>
      <c r="C11" s="51"/>
      <c r="D11" s="51"/>
      <c r="E11" s="166"/>
      <c r="F11" s="166"/>
      <c r="G11" s="166"/>
      <c r="H11" s="166"/>
      <c r="I11" s="54"/>
      <c r="J11" s="22"/>
    </row>
    <row r="12" spans="1:10" ht="21" customHeight="1" x14ac:dyDescent="0.2">
      <c r="A12" s="121" t="s">
        <v>318</v>
      </c>
      <c r="B12" s="141"/>
      <c r="C12" s="163" t="s">
        <v>449</v>
      </c>
      <c r="D12" s="164"/>
      <c r="E12" s="165"/>
      <c r="F12" s="166"/>
      <c r="G12" s="166"/>
      <c r="H12" s="166"/>
      <c r="I12" s="54"/>
      <c r="J12" s="22"/>
    </row>
    <row r="13" spans="1:10" ht="10.9" customHeight="1" x14ac:dyDescent="0.2">
      <c r="A13" s="53"/>
      <c r="B13" s="54"/>
      <c r="C13" s="51"/>
      <c r="D13" s="51"/>
      <c r="E13" s="119"/>
      <c r="F13" s="119"/>
      <c r="G13" s="119"/>
      <c r="H13" s="119"/>
      <c r="I13" s="51"/>
      <c r="J13" s="23"/>
    </row>
    <row r="14" spans="1:10" ht="22.9" customHeight="1" x14ac:dyDescent="0.2">
      <c r="A14" s="121" t="s">
        <v>304</v>
      </c>
      <c r="B14" s="154"/>
      <c r="C14" s="163" t="s">
        <v>450</v>
      </c>
      <c r="D14" s="164"/>
      <c r="E14" s="162"/>
      <c r="F14" s="142"/>
      <c r="G14" s="67" t="s">
        <v>327</v>
      </c>
      <c r="H14" s="167" t="s">
        <v>451</v>
      </c>
      <c r="I14" s="168"/>
      <c r="J14" s="64"/>
    </row>
    <row r="15" spans="1:10" ht="14.45" customHeight="1" x14ac:dyDescent="0.2">
      <c r="A15" s="53"/>
      <c r="B15" s="54"/>
      <c r="C15" s="51"/>
      <c r="D15" s="51"/>
      <c r="E15" s="119"/>
      <c r="F15" s="119"/>
      <c r="G15" s="119"/>
      <c r="H15" s="119"/>
      <c r="I15" s="51"/>
      <c r="J15" s="23"/>
    </row>
    <row r="16" spans="1:10" ht="13.15" customHeight="1" x14ac:dyDescent="0.2">
      <c r="A16" s="121" t="s">
        <v>328</v>
      </c>
      <c r="B16" s="154"/>
      <c r="C16" s="155" t="s">
        <v>452</v>
      </c>
      <c r="D16" s="156"/>
      <c r="E16" s="60"/>
      <c r="F16" s="60"/>
      <c r="G16" s="60"/>
      <c r="H16" s="60"/>
      <c r="I16" s="60"/>
      <c r="J16" s="64"/>
    </row>
    <row r="17" spans="1:10" ht="14.45" customHeight="1" x14ac:dyDescent="0.2">
      <c r="A17" s="157"/>
      <c r="B17" s="158"/>
      <c r="C17" s="158"/>
      <c r="D17" s="158"/>
      <c r="E17" s="158"/>
      <c r="F17" s="158"/>
      <c r="G17" s="158"/>
      <c r="H17" s="158"/>
      <c r="I17" s="158"/>
      <c r="J17" s="159"/>
    </row>
    <row r="18" spans="1:10" x14ac:dyDescent="0.2">
      <c r="A18" s="140" t="s">
        <v>305</v>
      </c>
      <c r="B18" s="141"/>
      <c r="C18" s="123" t="s">
        <v>453</v>
      </c>
      <c r="D18" s="124"/>
      <c r="E18" s="124"/>
      <c r="F18" s="124"/>
      <c r="G18" s="124"/>
      <c r="H18" s="124"/>
      <c r="I18" s="124"/>
      <c r="J18" s="125"/>
    </row>
    <row r="19" spans="1:10" ht="14.25" x14ac:dyDescent="0.2">
      <c r="A19" s="21"/>
      <c r="B19" s="51"/>
      <c r="C19" s="66"/>
      <c r="D19" s="51"/>
      <c r="E19" s="119"/>
      <c r="F19" s="119"/>
      <c r="G19" s="119"/>
      <c r="H19" s="119"/>
      <c r="I19" s="51"/>
      <c r="J19" s="23"/>
    </row>
    <row r="20" spans="1:10" ht="14.25" x14ac:dyDescent="0.2">
      <c r="A20" s="140" t="s">
        <v>306</v>
      </c>
      <c r="B20" s="141"/>
      <c r="C20" s="160">
        <v>10090</v>
      </c>
      <c r="D20" s="161"/>
      <c r="E20" s="119"/>
      <c r="F20" s="119"/>
      <c r="G20" s="123" t="s">
        <v>454</v>
      </c>
      <c r="H20" s="124"/>
      <c r="I20" s="124"/>
      <c r="J20" s="125"/>
    </row>
    <row r="21" spans="1:10" ht="14.25" x14ac:dyDescent="0.2">
      <c r="A21" s="21"/>
      <c r="B21" s="51"/>
      <c r="C21" s="51"/>
      <c r="D21" s="51"/>
      <c r="E21" s="119"/>
      <c r="F21" s="119"/>
      <c r="G21" s="119"/>
      <c r="H21" s="119"/>
      <c r="I21" s="51"/>
      <c r="J21" s="23"/>
    </row>
    <row r="22" spans="1:10" x14ac:dyDescent="0.2">
      <c r="A22" s="140" t="s">
        <v>307</v>
      </c>
      <c r="B22" s="141"/>
      <c r="C22" s="123" t="s">
        <v>455</v>
      </c>
      <c r="D22" s="124"/>
      <c r="E22" s="124"/>
      <c r="F22" s="124"/>
      <c r="G22" s="124"/>
      <c r="H22" s="124"/>
      <c r="I22" s="124"/>
      <c r="J22" s="125"/>
    </row>
    <row r="23" spans="1:10" ht="14.25" x14ac:dyDescent="0.2">
      <c r="A23" s="21"/>
      <c r="B23" s="51"/>
      <c r="C23" s="51"/>
      <c r="D23" s="51"/>
      <c r="E23" s="119"/>
      <c r="F23" s="119"/>
      <c r="G23" s="119"/>
      <c r="H23" s="119"/>
      <c r="I23" s="51"/>
      <c r="J23" s="23"/>
    </row>
    <row r="24" spans="1:10" ht="14.25" x14ac:dyDescent="0.2">
      <c r="A24" s="140" t="s">
        <v>308</v>
      </c>
      <c r="B24" s="141"/>
      <c r="C24" s="151" t="s">
        <v>456</v>
      </c>
      <c r="D24" s="152"/>
      <c r="E24" s="152"/>
      <c r="F24" s="152"/>
      <c r="G24" s="152"/>
      <c r="H24" s="152"/>
      <c r="I24" s="152"/>
      <c r="J24" s="153"/>
    </row>
    <row r="25" spans="1:10" ht="14.25" x14ac:dyDescent="0.2">
      <c r="A25" s="21"/>
      <c r="B25" s="51"/>
      <c r="C25" s="66"/>
      <c r="D25" s="51"/>
      <c r="E25" s="119"/>
      <c r="F25" s="119"/>
      <c r="G25" s="119"/>
      <c r="H25" s="119"/>
      <c r="I25" s="51"/>
      <c r="J25" s="23"/>
    </row>
    <row r="26" spans="1:10" ht="14.25" x14ac:dyDescent="0.2">
      <c r="A26" s="140" t="s">
        <v>309</v>
      </c>
      <c r="B26" s="141"/>
      <c r="C26" s="146" t="s">
        <v>457</v>
      </c>
      <c r="D26" s="147"/>
      <c r="E26" s="147"/>
      <c r="F26" s="147"/>
      <c r="G26" s="147"/>
      <c r="H26" s="147"/>
      <c r="I26" s="147"/>
      <c r="J26" s="148"/>
    </row>
    <row r="27" spans="1:10" ht="13.9" customHeight="1" x14ac:dyDescent="0.2">
      <c r="A27" s="21"/>
      <c r="B27" s="51"/>
      <c r="C27" s="66"/>
      <c r="D27" s="51"/>
      <c r="E27" s="119"/>
      <c r="F27" s="119"/>
      <c r="G27" s="119"/>
      <c r="H27" s="119"/>
      <c r="I27" s="51"/>
      <c r="J27" s="23"/>
    </row>
    <row r="28" spans="1:10" ht="22.9" customHeight="1" x14ac:dyDescent="0.2">
      <c r="A28" s="121" t="s">
        <v>319</v>
      </c>
      <c r="B28" s="141"/>
      <c r="C28" s="36">
        <v>76</v>
      </c>
      <c r="D28" s="24"/>
      <c r="E28" s="145"/>
      <c r="F28" s="145"/>
      <c r="G28" s="145"/>
      <c r="H28" s="145"/>
      <c r="I28" s="149"/>
      <c r="J28" s="150"/>
    </row>
    <row r="29" spans="1:10" ht="14.25" x14ac:dyDescent="0.2">
      <c r="A29" s="21"/>
      <c r="B29" s="51"/>
      <c r="C29" s="51"/>
      <c r="D29" s="51"/>
      <c r="E29" s="119"/>
      <c r="F29" s="119"/>
      <c r="G29" s="119"/>
      <c r="H29" s="119"/>
      <c r="I29" s="51"/>
      <c r="J29" s="23"/>
    </row>
    <row r="30" spans="1:10" ht="15" x14ac:dyDescent="0.2">
      <c r="A30" s="140" t="s">
        <v>310</v>
      </c>
      <c r="B30" s="141"/>
      <c r="C30" s="80" t="s">
        <v>330</v>
      </c>
      <c r="D30" s="136" t="s">
        <v>329</v>
      </c>
      <c r="E30" s="137"/>
      <c r="F30" s="137"/>
      <c r="G30" s="137"/>
      <c r="H30" s="73" t="s">
        <v>330</v>
      </c>
      <c r="I30" s="74" t="s">
        <v>331</v>
      </c>
      <c r="J30" s="75"/>
    </row>
    <row r="31" spans="1:10" x14ac:dyDescent="0.2">
      <c r="A31" s="140"/>
      <c r="B31" s="141"/>
      <c r="C31" s="25"/>
      <c r="D31" s="63"/>
      <c r="E31" s="142"/>
      <c r="F31" s="142"/>
      <c r="G31" s="142"/>
      <c r="H31" s="142"/>
      <c r="I31" s="143"/>
      <c r="J31" s="144"/>
    </row>
    <row r="32" spans="1:10" x14ac:dyDescent="0.2">
      <c r="A32" s="140" t="s">
        <v>320</v>
      </c>
      <c r="B32" s="141"/>
      <c r="C32" s="36" t="s">
        <v>334</v>
      </c>
      <c r="D32" s="136" t="s">
        <v>332</v>
      </c>
      <c r="E32" s="137"/>
      <c r="F32" s="137"/>
      <c r="G32" s="137"/>
      <c r="H32" s="76" t="s">
        <v>333</v>
      </c>
      <c r="I32" s="77" t="s">
        <v>334</v>
      </c>
      <c r="J32" s="78"/>
    </row>
    <row r="33" spans="1:10" ht="14.25" x14ac:dyDescent="0.2">
      <c r="A33" s="21"/>
      <c r="B33" s="51"/>
      <c r="C33" s="51"/>
      <c r="D33" s="51"/>
      <c r="E33" s="119"/>
      <c r="F33" s="119"/>
      <c r="G33" s="119"/>
      <c r="H33" s="119"/>
      <c r="I33" s="51"/>
      <c r="J33" s="23"/>
    </row>
    <row r="34" spans="1:10" x14ac:dyDescent="0.2">
      <c r="A34" s="136" t="s">
        <v>321</v>
      </c>
      <c r="B34" s="137"/>
      <c r="C34" s="137"/>
      <c r="D34" s="137"/>
      <c r="E34" s="137" t="s">
        <v>311</v>
      </c>
      <c r="F34" s="137"/>
      <c r="G34" s="137"/>
      <c r="H34" s="137"/>
      <c r="I34" s="137"/>
      <c r="J34" s="26" t="s">
        <v>312</v>
      </c>
    </row>
    <row r="35" spans="1:10" ht="14.25" x14ac:dyDescent="0.2">
      <c r="A35" s="21"/>
      <c r="B35" s="51"/>
      <c r="C35" s="51"/>
      <c r="D35" s="51"/>
      <c r="E35" s="119"/>
      <c r="F35" s="119"/>
      <c r="G35" s="119"/>
      <c r="H35" s="119"/>
      <c r="I35" s="51"/>
      <c r="J35" s="62"/>
    </row>
    <row r="36" spans="1:10" x14ac:dyDescent="0.2">
      <c r="A36" s="126"/>
      <c r="B36" s="127"/>
      <c r="C36" s="127"/>
      <c r="D36" s="127"/>
      <c r="E36" s="126"/>
      <c r="F36" s="127"/>
      <c r="G36" s="127"/>
      <c r="H36" s="127"/>
      <c r="I36" s="128"/>
      <c r="J36" s="52"/>
    </row>
    <row r="37" spans="1:10" ht="14.25" x14ac:dyDescent="0.2">
      <c r="A37" s="21"/>
      <c r="B37" s="51"/>
      <c r="C37" s="66"/>
      <c r="D37" s="139"/>
      <c r="E37" s="139"/>
      <c r="F37" s="139"/>
      <c r="G37" s="139"/>
      <c r="H37" s="139"/>
      <c r="I37" s="139"/>
      <c r="J37" s="23"/>
    </row>
    <row r="38" spans="1:10" x14ac:dyDescent="0.2">
      <c r="A38" s="126"/>
      <c r="B38" s="127"/>
      <c r="C38" s="127"/>
      <c r="D38" s="128"/>
      <c r="E38" s="126"/>
      <c r="F38" s="127"/>
      <c r="G38" s="127"/>
      <c r="H38" s="127"/>
      <c r="I38" s="128"/>
      <c r="J38" s="36"/>
    </row>
    <row r="39" spans="1:10" ht="14.25" x14ac:dyDescent="0.2">
      <c r="A39" s="21"/>
      <c r="B39" s="51"/>
      <c r="C39" s="66"/>
      <c r="D39" s="65"/>
      <c r="E39" s="139"/>
      <c r="F39" s="139"/>
      <c r="G39" s="139"/>
      <c r="H39" s="139"/>
      <c r="I39" s="54"/>
      <c r="J39" s="23"/>
    </row>
    <row r="40" spans="1:10" x14ac:dyDescent="0.2">
      <c r="A40" s="126"/>
      <c r="B40" s="127"/>
      <c r="C40" s="127"/>
      <c r="D40" s="128"/>
      <c r="E40" s="126"/>
      <c r="F40" s="127"/>
      <c r="G40" s="127"/>
      <c r="H40" s="127"/>
      <c r="I40" s="128"/>
      <c r="J40" s="36"/>
    </row>
    <row r="41" spans="1:10" ht="14.25" x14ac:dyDescent="0.2">
      <c r="A41" s="21"/>
      <c r="B41" s="83"/>
      <c r="C41" s="82"/>
      <c r="D41" s="84"/>
      <c r="E41" s="84"/>
      <c r="F41" s="84"/>
      <c r="G41" s="84"/>
      <c r="H41" s="84"/>
      <c r="I41" s="85"/>
      <c r="J41" s="23"/>
    </row>
    <row r="42" spans="1:10" x14ac:dyDescent="0.2">
      <c r="A42" s="126"/>
      <c r="B42" s="127"/>
      <c r="C42" s="127"/>
      <c r="D42" s="128"/>
      <c r="E42" s="126"/>
      <c r="F42" s="127"/>
      <c r="G42" s="127"/>
      <c r="H42" s="127"/>
      <c r="I42" s="128"/>
      <c r="J42" s="36"/>
    </row>
    <row r="43" spans="1:10" ht="14.25" x14ac:dyDescent="0.2">
      <c r="A43" s="27"/>
      <c r="B43" s="66"/>
      <c r="C43" s="118"/>
      <c r="D43" s="118"/>
      <c r="E43" s="119"/>
      <c r="F43" s="119"/>
      <c r="G43" s="118"/>
      <c r="H43" s="118"/>
      <c r="I43" s="118"/>
      <c r="J43" s="23"/>
    </row>
    <row r="44" spans="1:10" x14ac:dyDescent="0.2">
      <c r="A44" s="126"/>
      <c r="B44" s="127"/>
      <c r="C44" s="127"/>
      <c r="D44" s="128"/>
      <c r="E44" s="126"/>
      <c r="F44" s="127"/>
      <c r="G44" s="127"/>
      <c r="H44" s="127"/>
      <c r="I44" s="128"/>
      <c r="J44" s="36"/>
    </row>
    <row r="45" spans="1:10" ht="14.25" x14ac:dyDescent="0.2">
      <c r="A45" s="27"/>
      <c r="B45" s="66"/>
      <c r="C45" s="66"/>
      <c r="D45" s="51"/>
      <c r="E45" s="138"/>
      <c r="F45" s="138"/>
      <c r="G45" s="118"/>
      <c r="H45" s="118"/>
      <c r="I45" s="51"/>
      <c r="J45" s="23"/>
    </row>
    <row r="46" spans="1:10" x14ac:dyDescent="0.2">
      <c r="A46" s="126"/>
      <c r="B46" s="127"/>
      <c r="C46" s="127"/>
      <c r="D46" s="128"/>
      <c r="E46" s="126"/>
      <c r="F46" s="127"/>
      <c r="G46" s="127"/>
      <c r="H46" s="127"/>
      <c r="I46" s="128"/>
      <c r="J46" s="36"/>
    </row>
    <row r="47" spans="1:10" ht="14.25" x14ac:dyDescent="0.2">
      <c r="A47" s="27"/>
      <c r="B47" s="66"/>
      <c r="C47" s="66"/>
      <c r="D47" s="51"/>
      <c r="E47" s="119"/>
      <c r="F47" s="119"/>
      <c r="G47" s="118"/>
      <c r="H47" s="118"/>
      <c r="I47" s="51"/>
      <c r="J47" s="79" t="s">
        <v>335</v>
      </c>
    </row>
    <row r="48" spans="1:10" ht="14.25" x14ac:dyDescent="0.2">
      <c r="A48" s="27"/>
      <c r="B48" s="66"/>
      <c r="C48" s="66"/>
      <c r="D48" s="51"/>
      <c r="E48" s="119"/>
      <c r="F48" s="119"/>
      <c r="G48" s="118"/>
      <c r="H48" s="118"/>
      <c r="I48" s="51"/>
      <c r="J48" s="79" t="s">
        <v>336</v>
      </c>
    </row>
    <row r="49" spans="1:10" ht="14.45" customHeight="1" x14ac:dyDescent="0.2">
      <c r="A49" s="121" t="s">
        <v>313</v>
      </c>
      <c r="B49" s="122"/>
      <c r="C49" s="131"/>
      <c r="D49" s="132"/>
      <c r="E49" s="129" t="s">
        <v>337</v>
      </c>
      <c r="F49" s="130"/>
      <c r="G49" s="133"/>
      <c r="H49" s="134"/>
      <c r="I49" s="134"/>
      <c r="J49" s="135"/>
    </row>
    <row r="50" spans="1:10" ht="14.25" x14ac:dyDescent="0.2">
      <c r="A50" s="27"/>
      <c r="B50" s="66"/>
      <c r="C50" s="118"/>
      <c r="D50" s="118"/>
      <c r="E50" s="119"/>
      <c r="F50" s="119"/>
      <c r="G50" s="120" t="s">
        <v>338</v>
      </c>
      <c r="H50" s="120"/>
      <c r="I50" s="120"/>
      <c r="J50" s="28"/>
    </row>
    <row r="51" spans="1:10" ht="13.9" customHeight="1" x14ac:dyDescent="0.2">
      <c r="A51" s="121" t="s">
        <v>314</v>
      </c>
      <c r="B51" s="122"/>
      <c r="C51" s="123" t="s">
        <v>458</v>
      </c>
      <c r="D51" s="124"/>
      <c r="E51" s="124"/>
      <c r="F51" s="124"/>
      <c r="G51" s="124"/>
      <c r="H51" s="124"/>
      <c r="I51" s="124"/>
      <c r="J51" s="125"/>
    </row>
    <row r="52" spans="1:10" ht="14.25" x14ac:dyDescent="0.2">
      <c r="A52" s="21"/>
      <c r="B52" s="51"/>
      <c r="C52" s="145" t="s">
        <v>315</v>
      </c>
      <c r="D52" s="145"/>
      <c r="E52" s="145"/>
      <c r="F52" s="145"/>
      <c r="G52" s="145"/>
      <c r="H52" s="145"/>
      <c r="I52" s="145"/>
      <c r="J52" s="23"/>
    </row>
    <row r="53" spans="1:10" ht="14.25" x14ac:dyDescent="0.2">
      <c r="A53" s="121" t="s">
        <v>316</v>
      </c>
      <c r="B53" s="122"/>
      <c r="C53" s="190" t="s">
        <v>459</v>
      </c>
      <c r="D53" s="191"/>
      <c r="E53" s="192"/>
      <c r="F53" s="119"/>
      <c r="G53" s="119"/>
      <c r="H53" s="137"/>
      <c r="I53" s="137"/>
      <c r="J53" s="193"/>
    </row>
    <row r="54" spans="1:10" ht="14.25" x14ac:dyDescent="0.2">
      <c r="A54" s="21"/>
      <c r="B54" s="51"/>
      <c r="C54" s="66"/>
      <c r="D54" s="51"/>
      <c r="E54" s="119"/>
      <c r="F54" s="119"/>
      <c r="G54" s="119"/>
      <c r="H54" s="119"/>
      <c r="I54" s="51"/>
      <c r="J54" s="23"/>
    </row>
    <row r="55" spans="1:10" ht="14.45" customHeight="1" x14ac:dyDescent="0.2">
      <c r="A55" s="121" t="s">
        <v>308</v>
      </c>
      <c r="B55" s="122"/>
      <c r="C55" s="151" t="s">
        <v>456</v>
      </c>
      <c r="D55" s="152"/>
      <c r="E55" s="152"/>
      <c r="F55" s="152"/>
      <c r="G55" s="152"/>
      <c r="H55" s="152"/>
      <c r="I55" s="152"/>
      <c r="J55" s="153"/>
    </row>
    <row r="56" spans="1:10" ht="14.25" x14ac:dyDescent="0.2">
      <c r="A56" s="21"/>
      <c r="B56" s="51"/>
      <c r="C56" s="51"/>
      <c r="D56" s="51"/>
      <c r="E56" s="119"/>
      <c r="F56" s="119"/>
      <c r="G56" s="119"/>
      <c r="H56" s="119"/>
      <c r="I56" s="51"/>
      <c r="J56" s="23"/>
    </row>
    <row r="57" spans="1:10" ht="14.25" x14ac:dyDescent="0.2">
      <c r="A57" s="121" t="s">
        <v>339</v>
      </c>
      <c r="B57" s="122"/>
      <c r="C57" s="186" t="s">
        <v>474</v>
      </c>
      <c r="D57" s="187"/>
      <c r="E57" s="187"/>
      <c r="F57" s="187"/>
      <c r="G57" s="187"/>
      <c r="H57" s="187"/>
      <c r="I57" s="187"/>
      <c r="J57" s="188"/>
    </row>
    <row r="58" spans="1:10" ht="14.45" customHeight="1" x14ac:dyDescent="0.2">
      <c r="A58" s="21"/>
      <c r="B58" s="51"/>
      <c r="C58" s="120" t="s">
        <v>340</v>
      </c>
      <c r="D58" s="120"/>
      <c r="E58" s="120"/>
      <c r="F58" s="120"/>
      <c r="G58" s="51"/>
      <c r="H58" s="51"/>
      <c r="I58" s="51"/>
      <c r="J58" s="23"/>
    </row>
    <row r="59" spans="1:10" ht="14.25" x14ac:dyDescent="0.2">
      <c r="A59" s="121" t="s">
        <v>341</v>
      </c>
      <c r="B59" s="122"/>
      <c r="C59" s="186" t="s">
        <v>475</v>
      </c>
      <c r="D59" s="187"/>
      <c r="E59" s="187"/>
      <c r="F59" s="187"/>
      <c r="G59" s="187"/>
      <c r="H59" s="187"/>
      <c r="I59" s="187"/>
      <c r="J59" s="188"/>
    </row>
    <row r="60" spans="1:10" ht="14.45" customHeight="1" x14ac:dyDescent="0.2">
      <c r="A60" s="29"/>
      <c r="B60" s="30"/>
      <c r="C60" s="189" t="s">
        <v>342</v>
      </c>
      <c r="D60" s="189"/>
      <c r="E60" s="189"/>
      <c r="F60" s="189"/>
      <c r="G60" s="189"/>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7" zoomScale="110" zoomScaleNormal="100" workbookViewId="0">
      <selection activeCell="I134" sqref="A1:I13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8" t="s">
        <v>1</v>
      </c>
      <c r="B1" s="199"/>
      <c r="C1" s="199"/>
      <c r="D1" s="199"/>
      <c r="E1" s="199"/>
      <c r="F1" s="199"/>
      <c r="G1" s="199"/>
      <c r="H1" s="199"/>
      <c r="I1" s="199"/>
    </row>
    <row r="2" spans="1:9" x14ac:dyDescent="0.2">
      <c r="A2" s="200" t="s">
        <v>460</v>
      </c>
      <c r="B2" s="201"/>
      <c r="C2" s="201"/>
      <c r="D2" s="201"/>
      <c r="E2" s="201"/>
      <c r="F2" s="201"/>
      <c r="G2" s="201"/>
      <c r="H2" s="201"/>
      <c r="I2" s="201"/>
    </row>
    <row r="3" spans="1:9" x14ac:dyDescent="0.2">
      <c r="A3" s="202" t="s">
        <v>279</v>
      </c>
      <c r="B3" s="203"/>
      <c r="C3" s="203"/>
      <c r="D3" s="203"/>
      <c r="E3" s="203"/>
      <c r="F3" s="203"/>
      <c r="G3" s="203"/>
      <c r="H3" s="203"/>
      <c r="I3" s="203"/>
    </row>
    <row r="4" spans="1:9" x14ac:dyDescent="0.2">
      <c r="A4" s="204" t="s">
        <v>461</v>
      </c>
      <c r="B4" s="205"/>
      <c r="C4" s="205"/>
      <c r="D4" s="205"/>
      <c r="E4" s="205"/>
      <c r="F4" s="205"/>
      <c r="G4" s="205"/>
      <c r="H4" s="205"/>
      <c r="I4" s="206"/>
    </row>
    <row r="5" spans="1:9" ht="34.5" thickBot="1" x14ac:dyDescent="0.25">
      <c r="A5" s="210" t="s">
        <v>2</v>
      </c>
      <c r="B5" s="211"/>
      <c r="C5" s="211"/>
      <c r="D5" s="211"/>
      <c r="E5" s="211"/>
      <c r="F5" s="212"/>
      <c r="G5" s="14" t="s">
        <v>104</v>
      </c>
      <c r="H5" s="33" t="s">
        <v>292</v>
      </c>
      <c r="I5" s="34" t="s">
        <v>297</v>
      </c>
    </row>
    <row r="6" spans="1:9" x14ac:dyDescent="0.2">
      <c r="A6" s="207">
        <v>1</v>
      </c>
      <c r="B6" s="208"/>
      <c r="C6" s="208"/>
      <c r="D6" s="208"/>
      <c r="E6" s="208"/>
      <c r="F6" s="209"/>
      <c r="G6" s="15">
        <v>2</v>
      </c>
      <c r="H6" s="16">
        <v>3</v>
      </c>
      <c r="I6" s="16">
        <v>4</v>
      </c>
    </row>
    <row r="7" spans="1:9" x14ac:dyDescent="0.2">
      <c r="A7" s="213"/>
      <c r="B7" s="213"/>
      <c r="C7" s="213"/>
      <c r="D7" s="213"/>
      <c r="E7" s="213"/>
      <c r="F7" s="213"/>
      <c r="G7" s="213"/>
      <c r="H7" s="213"/>
      <c r="I7" s="214"/>
    </row>
    <row r="8" spans="1:9" ht="12.75" customHeight="1" x14ac:dyDescent="0.2">
      <c r="A8" s="215" t="s">
        <v>4</v>
      </c>
      <c r="B8" s="215"/>
      <c r="C8" s="215"/>
      <c r="D8" s="215"/>
      <c r="E8" s="215"/>
      <c r="F8" s="215"/>
      <c r="G8" s="86">
        <v>1</v>
      </c>
      <c r="H8" s="87"/>
      <c r="I8" s="87"/>
    </row>
    <row r="9" spans="1:9" ht="12.75" customHeight="1" x14ac:dyDescent="0.2">
      <c r="A9" s="196" t="s">
        <v>5</v>
      </c>
      <c r="B9" s="196"/>
      <c r="C9" s="196"/>
      <c r="D9" s="196"/>
      <c r="E9" s="196"/>
      <c r="F9" s="196"/>
      <c r="G9" s="88">
        <v>2</v>
      </c>
      <c r="H9" s="89">
        <f>H10+H17+H27+H38+H43</f>
        <v>239362189</v>
      </c>
      <c r="I9" s="89">
        <f>I10+I17+I27+I38+I43</f>
        <v>408333749</v>
      </c>
    </row>
    <row r="10" spans="1:9" ht="12.75" customHeight="1" x14ac:dyDescent="0.2">
      <c r="A10" s="195" t="s">
        <v>6</v>
      </c>
      <c r="B10" s="195"/>
      <c r="C10" s="195"/>
      <c r="D10" s="195"/>
      <c r="E10" s="195"/>
      <c r="F10" s="195"/>
      <c r="G10" s="88">
        <v>3</v>
      </c>
      <c r="H10" s="89">
        <f>H11+H12+H13+H14+H15+H16</f>
        <v>543</v>
      </c>
      <c r="I10" s="89">
        <f>I11+I12+I13+I14+I15+I16</f>
        <v>27900</v>
      </c>
    </row>
    <row r="11" spans="1:9" ht="12.75" customHeight="1" x14ac:dyDescent="0.2">
      <c r="A11" s="194" t="s">
        <v>7</v>
      </c>
      <c r="B11" s="194"/>
      <c r="C11" s="194"/>
      <c r="D11" s="194"/>
      <c r="E11" s="194"/>
      <c r="F11" s="194"/>
      <c r="G11" s="86">
        <v>4</v>
      </c>
      <c r="H11" s="87"/>
      <c r="I11" s="87"/>
    </row>
    <row r="12" spans="1:9" ht="23.45" customHeight="1" x14ac:dyDescent="0.2">
      <c r="A12" s="194" t="s">
        <v>8</v>
      </c>
      <c r="B12" s="194"/>
      <c r="C12" s="194"/>
      <c r="D12" s="194"/>
      <c r="E12" s="194"/>
      <c r="F12" s="194"/>
      <c r="G12" s="86">
        <v>5</v>
      </c>
      <c r="H12" s="106">
        <v>543</v>
      </c>
      <c r="I12" s="107">
        <v>27900</v>
      </c>
    </row>
    <row r="13" spans="1:9" ht="12.75" customHeight="1" x14ac:dyDescent="0.2">
      <c r="A13" s="194" t="s">
        <v>9</v>
      </c>
      <c r="B13" s="194"/>
      <c r="C13" s="194"/>
      <c r="D13" s="194"/>
      <c r="E13" s="194"/>
      <c r="F13" s="194"/>
      <c r="G13" s="86">
        <v>6</v>
      </c>
      <c r="H13" s="87"/>
      <c r="I13" s="87"/>
    </row>
    <row r="14" spans="1:9" ht="12.75" customHeight="1" x14ac:dyDescent="0.2">
      <c r="A14" s="194" t="s">
        <v>10</v>
      </c>
      <c r="B14" s="194"/>
      <c r="C14" s="194"/>
      <c r="D14" s="194"/>
      <c r="E14" s="194"/>
      <c r="F14" s="194"/>
      <c r="G14" s="86">
        <v>7</v>
      </c>
      <c r="H14" s="87"/>
      <c r="I14" s="87"/>
    </row>
    <row r="15" spans="1:9" ht="12.75" customHeight="1" x14ac:dyDescent="0.2">
      <c r="A15" s="194" t="s">
        <v>11</v>
      </c>
      <c r="B15" s="194"/>
      <c r="C15" s="194"/>
      <c r="D15" s="194"/>
      <c r="E15" s="194"/>
      <c r="F15" s="194"/>
      <c r="G15" s="86">
        <v>8</v>
      </c>
      <c r="H15" s="87"/>
      <c r="I15" s="87"/>
    </row>
    <row r="16" spans="1:9" ht="12.75" customHeight="1" x14ac:dyDescent="0.2">
      <c r="A16" s="194" t="s">
        <v>12</v>
      </c>
      <c r="B16" s="194"/>
      <c r="C16" s="194"/>
      <c r="D16" s="194"/>
      <c r="E16" s="194"/>
      <c r="F16" s="194"/>
      <c r="G16" s="86">
        <v>9</v>
      </c>
      <c r="H16" s="87"/>
      <c r="I16" s="87"/>
    </row>
    <row r="17" spans="1:9" ht="12.75" customHeight="1" x14ac:dyDescent="0.2">
      <c r="A17" s="195" t="s">
        <v>13</v>
      </c>
      <c r="B17" s="195"/>
      <c r="C17" s="195"/>
      <c r="D17" s="195"/>
      <c r="E17" s="195"/>
      <c r="F17" s="195"/>
      <c r="G17" s="88">
        <v>10</v>
      </c>
      <c r="H17" s="89">
        <f>H18+H19+H20+H21+H22+H23+H24+H25+H26</f>
        <v>56637</v>
      </c>
      <c r="I17" s="89">
        <f>I18+I19+I20+I21+I22+I23+I24+I25+I26</f>
        <v>10299398</v>
      </c>
    </row>
    <row r="18" spans="1:9" ht="12.75" customHeight="1" x14ac:dyDescent="0.2">
      <c r="A18" s="194" t="s">
        <v>14</v>
      </c>
      <c r="B18" s="194"/>
      <c r="C18" s="194"/>
      <c r="D18" s="194"/>
      <c r="E18" s="194"/>
      <c r="F18" s="194"/>
      <c r="G18" s="86">
        <v>11</v>
      </c>
      <c r="H18" s="87"/>
      <c r="I18" s="87"/>
    </row>
    <row r="19" spans="1:9" ht="12.75" customHeight="1" x14ac:dyDescent="0.2">
      <c r="A19" s="194" t="s">
        <v>15</v>
      </c>
      <c r="B19" s="194"/>
      <c r="C19" s="194"/>
      <c r="D19" s="194"/>
      <c r="E19" s="194"/>
      <c r="F19" s="194"/>
      <c r="G19" s="86">
        <v>12</v>
      </c>
      <c r="H19" s="87"/>
      <c r="I19" s="87"/>
    </row>
    <row r="20" spans="1:9" ht="12.75" customHeight="1" x14ac:dyDescent="0.2">
      <c r="A20" s="194" t="s">
        <v>16</v>
      </c>
      <c r="B20" s="194"/>
      <c r="C20" s="194"/>
      <c r="D20" s="194"/>
      <c r="E20" s="194"/>
      <c r="F20" s="194"/>
      <c r="G20" s="86">
        <v>13</v>
      </c>
      <c r="H20" s="108">
        <v>16890</v>
      </c>
      <c r="I20" s="107">
        <v>311312</v>
      </c>
    </row>
    <row r="21" spans="1:9" ht="12.75" customHeight="1" x14ac:dyDescent="0.2">
      <c r="A21" s="194" t="s">
        <v>17</v>
      </c>
      <c r="B21" s="194"/>
      <c r="C21" s="194"/>
      <c r="D21" s="194"/>
      <c r="E21" s="194"/>
      <c r="F21" s="194"/>
      <c r="G21" s="86">
        <v>14</v>
      </c>
      <c r="H21" s="109">
        <v>32067</v>
      </c>
      <c r="I21" s="110">
        <v>21667</v>
      </c>
    </row>
    <row r="22" spans="1:9" ht="12.75" customHeight="1" x14ac:dyDescent="0.2">
      <c r="A22" s="194" t="s">
        <v>18</v>
      </c>
      <c r="B22" s="194"/>
      <c r="C22" s="194"/>
      <c r="D22" s="194"/>
      <c r="E22" s="194"/>
      <c r="F22" s="194"/>
      <c r="G22" s="86">
        <v>15</v>
      </c>
      <c r="H22" s="109"/>
      <c r="I22" s="110"/>
    </row>
    <row r="23" spans="1:9" ht="12.75" customHeight="1" x14ac:dyDescent="0.2">
      <c r="A23" s="194" t="s">
        <v>19</v>
      </c>
      <c r="B23" s="194"/>
      <c r="C23" s="194"/>
      <c r="D23" s="194"/>
      <c r="E23" s="194"/>
      <c r="F23" s="194"/>
      <c r="G23" s="86">
        <v>16</v>
      </c>
      <c r="H23" s="109"/>
      <c r="I23" s="110"/>
    </row>
    <row r="24" spans="1:9" ht="12.75" customHeight="1" x14ac:dyDescent="0.2">
      <c r="A24" s="194" t="s">
        <v>20</v>
      </c>
      <c r="B24" s="194"/>
      <c r="C24" s="194"/>
      <c r="D24" s="194"/>
      <c r="E24" s="194"/>
      <c r="F24" s="194"/>
      <c r="G24" s="86">
        <v>17</v>
      </c>
      <c r="H24" s="109">
        <v>7680</v>
      </c>
      <c r="I24" s="110">
        <v>9966419</v>
      </c>
    </row>
    <row r="25" spans="1:9" ht="12.75" customHeight="1" x14ac:dyDescent="0.2">
      <c r="A25" s="194" t="s">
        <v>21</v>
      </c>
      <c r="B25" s="194"/>
      <c r="C25" s="194"/>
      <c r="D25" s="194"/>
      <c r="E25" s="194"/>
      <c r="F25" s="194"/>
      <c r="G25" s="86">
        <v>18</v>
      </c>
      <c r="H25" s="87"/>
      <c r="I25" s="87"/>
    </row>
    <row r="26" spans="1:9" ht="12.75" customHeight="1" x14ac:dyDescent="0.2">
      <c r="A26" s="194" t="s">
        <v>22</v>
      </c>
      <c r="B26" s="194"/>
      <c r="C26" s="194"/>
      <c r="D26" s="194"/>
      <c r="E26" s="194"/>
      <c r="F26" s="194"/>
      <c r="G26" s="86">
        <v>19</v>
      </c>
      <c r="H26" s="87"/>
      <c r="I26" s="87"/>
    </row>
    <row r="27" spans="1:9" ht="12.75" customHeight="1" x14ac:dyDescent="0.2">
      <c r="A27" s="195" t="s">
        <v>23</v>
      </c>
      <c r="B27" s="195"/>
      <c r="C27" s="195"/>
      <c r="D27" s="195"/>
      <c r="E27" s="195"/>
      <c r="F27" s="195"/>
      <c r="G27" s="88">
        <v>20</v>
      </c>
      <c r="H27" s="89">
        <f>SUM(H28:H37)</f>
        <v>239305009</v>
      </c>
      <c r="I27" s="89">
        <f>SUM(I28:I37)</f>
        <v>398006451</v>
      </c>
    </row>
    <row r="28" spans="1:9" ht="12.75" customHeight="1" x14ac:dyDescent="0.2">
      <c r="A28" s="194" t="s">
        <v>24</v>
      </c>
      <c r="B28" s="194"/>
      <c r="C28" s="194"/>
      <c r="D28" s="194"/>
      <c r="E28" s="194"/>
      <c r="F28" s="194"/>
      <c r="G28" s="86">
        <v>21</v>
      </c>
      <c r="H28" s="108">
        <v>199305009</v>
      </c>
      <c r="I28" s="107">
        <v>199305009</v>
      </c>
    </row>
    <row r="29" spans="1:9" ht="12.75" customHeight="1" x14ac:dyDescent="0.2">
      <c r="A29" s="194" t="s">
        <v>25</v>
      </c>
      <c r="B29" s="194"/>
      <c r="C29" s="194"/>
      <c r="D29" s="194"/>
      <c r="E29" s="194"/>
      <c r="F29" s="194"/>
      <c r="G29" s="86">
        <v>22</v>
      </c>
      <c r="H29" s="109"/>
      <c r="I29" s="110"/>
    </row>
    <row r="30" spans="1:9" ht="12.75" customHeight="1" x14ac:dyDescent="0.2">
      <c r="A30" s="194" t="s">
        <v>26</v>
      </c>
      <c r="B30" s="194"/>
      <c r="C30" s="194"/>
      <c r="D30" s="194"/>
      <c r="E30" s="194"/>
      <c r="F30" s="194"/>
      <c r="G30" s="86">
        <v>23</v>
      </c>
      <c r="H30" s="109">
        <v>40000000</v>
      </c>
      <c r="I30" s="110">
        <v>198701442</v>
      </c>
    </row>
    <row r="31" spans="1:9" ht="24.6" customHeight="1" x14ac:dyDescent="0.2">
      <c r="A31" s="194" t="s">
        <v>27</v>
      </c>
      <c r="B31" s="194"/>
      <c r="C31" s="194"/>
      <c r="D31" s="194"/>
      <c r="E31" s="194"/>
      <c r="F31" s="194"/>
      <c r="G31" s="86">
        <v>24</v>
      </c>
      <c r="H31" s="87"/>
      <c r="I31" s="87"/>
    </row>
    <row r="32" spans="1:9" ht="24" customHeight="1" x14ac:dyDescent="0.2">
      <c r="A32" s="194" t="s">
        <v>28</v>
      </c>
      <c r="B32" s="194"/>
      <c r="C32" s="194"/>
      <c r="D32" s="194"/>
      <c r="E32" s="194"/>
      <c r="F32" s="194"/>
      <c r="G32" s="86">
        <v>25</v>
      </c>
      <c r="H32" s="87"/>
      <c r="I32" s="87"/>
    </row>
    <row r="33" spans="1:9" ht="26.45" customHeight="1" x14ac:dyDescent="0.2">
      <c r="A33" s="194" t="s">
        <v>29</v>
      </c>
      <c r="B33" s="194"/>
      <c r="C33" s="194"/>
      <c r="D33" s="194"/>
      <c r="E33" s="194"/>
      <c r="F33" s="194"/>
      <c r="G33" s="86">
        <v>26</v>
      </c>
      <c r="H33" s="87"/>
      <c r="I33" s="87"/>
    </row>
    <row r="34" spans="1:9" ht="12.75" customHeight="1" x14ac:dyDescent="0.2">
      <c r="A34" s="194" t="s">
        <v>30</v>
      </c>
      <c r="B34" s="194"/>
      <c r="C34" s="194"/>
      <c r="D34" s="194"/>
      <c r="E34" s="194"/>
      <c r="F34" s="194"/>
      <c r="G34" s="86">
        <v>27</v>
      </c>
      <c r="H34" s="87"/>
      <c r="I34" s="87"/>
    </row>
    <row r="35" spans="1:9" ht="12.75" customHeight="1" x14ac:dyDescent="0.2">
      <c r="A35" s="194" t="s">
        <v>31</v>
      </c>
      <c r="B35" s="194"/>
      <c r="C35" s="194"/>
      <c r="D35" s="194"/>
      <c r="E35" s="194"/>
      <c r="F35" s="194"/>
      <c r="G35" s="86">
        <v>28</v>
      </c>
      <c r="H35" s="87"/>
      <c r="I35" s="87"/>
    </row>
    <row r="36" spans="1:9" ht="12.75" customHeight="1" x14ac:dyDescent="0.2">
      <c r="A36" s="194" t="s">
        <v>32</v>
      </c>
      <c r="B36" s="194"/>
      <c r="C36" s="194"/>
      <c r="D36" s="194"/>
      <c r="E36" s="194"/>
      <c r="F36" s="194"/>
      <c r="G36" s="86">
        <v>29</v>
      </c>
      <c r="H36" s="87"/>
      <c r="I36" s="87"/>
    </row>
    <row r="37" spans="1:9" ht="12.75" customHeight="1" x14ac:dyDescent="0.2">
      <c r="A37" s="194" t="s">
        <v>33</v>
      </c>
      <c r="B37" s="194"/>
      <c r="C37" s="194"/>
      <c r="D37" s="194"/>
      <c r="E37" s="194"/>
      <c r="F37" s="194"/>
      <c r="G37" s="86">
        <v>30</v>
      </c>
      <c r="H37" s="87"/>
      <c r="I37" s="87"/>
    </row>
    <row r="38" spans="1:9" ht="12.75" customHeight="1" x14ac:dyDescent="0.2">
      <c r="A38" s="195" t="s">
        <v>34</v>
      </c>
      <c r="B38" s="195"/>
      <c r="C38" s="195"/>
      <c r="D38" s="195"/>
      <c r="E38" s="195"/>
      <c r="F38" s="195"/>
      <c r="G38" s="88">
        <v>31</v>
      </c>
      <c r="H38" s="89">
        <f>H39+H40+H41+H42</f>
        <v>0</v>
      </c>
      <c r="I38" s="89">
        <f>I39+I40+I41+I42</f>
        <v>0</v>
      </c>
    </row>
    <row r="39" spans="1:9" ht="12.75" customHeight="1" x14ac:dyDescent="0.2">
      <c r="A39" s="194" t="s">
        <v>35</v>
      </c>
      <c r="B39" s="194"/>
      <c r="C39" s="194"/>
      <c r="D39" s="194"/>
      <c r="E39" s="194"/>
      <c r="F39" s="194"/>
      <c r="G39" s="86">
        <v>32</v>
      </c>
      <c r="H39" s="87"/>
      <c r="I39" s="87"/>
    </row>
    <row r="40" spans="1:9" ht="12.75" customHeight="1" x14ac:dyDescent="0.2">
      <c r="A40" s="194" t="s">
        <v>36</v>
      </c>
      <c r="B40" s="194"/>
      <c r="C40" s="194"/>
      <c r="D40" s="194"/>
      <c r="E40" s="194"/>
      <c r="F40" s="194"/>
      <c r="G40" s="86">
        <v>33</v>
      </c>
      <c r="H40" s="87"/>
      <c r="I40" s="87"/>
    </row>
    <row r="41" spans="1:9" ht="12.75" customHeight="1" x14ac:dyDescent="0.2">
      <c r="A41" s="194" t="s">
        <v>37</v>
      </c>
      <c r="B41" s="194"/>
      <c r="C41" s="194"/>
      <c r="D41" s="194"/>
      <c r="E41" s="194"/>
      <c r="F41" s="194"/>
      <c r="G41" s="86">
        <v>34</v>
      </c>
      <c r="H41" s="87"/>
      <c r="I41" s="87"/>
    </row>
    <row r="42" spans="1:9" ht="12.75" customHeight="1" x14ac:dyDescent="0.2">
      <c r="A42" s="194" t="s">
        <v>38</v>
      </c>
      <c r="B42" s="194"/>
      <c r="C42" s="194"/>
      <c r="D42" s="194"/>
      <c r="E42" s="194"/>
      <c r="F42" s="194"/>
      <c r="G42" s="86">
        <v>35</v>
      </c>
      <c r="H42" s="87"/>
      <c r="I42" s="87"/>
    </row>
    <row r="43" spans="1:9" ht="12.75" customHeight="1" x14ac:dyDescent="0.2">
      <c r="A43" s="197" t="s">
        <v>39</v>
      </c>
      <c r="B43" s="197"/>
      <c r="C43" s="197"/>
      <c r="D43" s="197"/>
      <c r="E43" s="197"/>
      <c r="F43" s="197"/>
      <c r="G43" s="86">
        <v>36</v>
      </c>
      <c r="H43" s="87"/>
      <c r="I43" s="87"/>
    </row>
    <row r="44" spans="1:9" ht="12.75" customHeight="1" x14ac:dyDescent="0.2">
      <c r="A44" s="196" t="s">
        <v>40</v>
      </c>
      <c r="B44" s="196"/>
      <c r="C44" s="196"/>
      <c r="D44" s="196"/>
      <c r="E44" s="196"/>
      <c r="F44" s="196"/>
      <c r="G44" s="88">
        <v>37</v>
      </c>
      <c r="H44" s="89">
        <f>H45+H53+H60+H70</f>
        <v>178601100</v>
      </c>
      <c r="I44" s="89">
        <f>I45+I53+I60+I70</f>
        <v>42856898</v>
      </c>
    </row>
    <row r="45" spans="1:9" ht="12.75" customHeight="1" x14ac:dyDescent="0.2">
      <c r="A45" s="195" t="s">
        <v>41</v>
      </c>
      <c r="B45" s="195"/>
      <c r="C45" s="195"/>
      <c r="D45" s="195"/>
      <c r="E45" s="195"/>
      <c r="F45" s="195"/>
      <c r="G45" s="88">
        <v>38</v>
      </c>
      <c r="H45" s="89">
        <f>SUM(H46:H52)</f>
        <v>22</v>
      </c>
      <c r="I45" s="89">
        <f>SUM(I46:I52)</f>
        <v>2</v>
      </c>
    </row>
    <row r="46" spans="1:9" ht="12.75" customHeight="1" x14ac:dyDescent="0.2">
      <c r="A46" s="194" t="s">
        <v>42</v>
      </c>
      <c r="B46" s="194"/>
      <c r="C46" s="194"/>
      <c r="D46" s="194"/>
      <c r="E46" s="194"/>
      <c r="F46" s="194"/>
      <c r="G46" s="86">
        <v>39</v>
      </c>
      <c r="H46" s="87"/>
      <c r="I46" s="87">
        <v>2</v>
      </c>
    </row>
    <row r="47" spans="1:9" ht="12.75" customHeight="1" x14ac:dyDescent="0.2">
      <c r="A47" s="194" t="s">
        <v>43</v>
      </c>
      <c r="B47" s="194"/>
      <c r="C47" s="194"/>
      <c r="D47" s="194"/>
      <c r="E47" s="194"/>
      <c r="F47" s="194"/>
      <c r="G47" s="86">
        <v>40</v>
      </c>
      <c r="H47" s="87"/>
      <c r="I47" s="87"/>
    </row>
    <row r="48" spans="1:9" ht="12.75" customHeight="1" x14ac:dyDescent="0.2">
      <c r="A48" s="194" t="s">
        <v>44</v>
      </c>
      <c r="B48" s="194"/>
      <c r="C48" s="194"/>
      <c r="D48" s="194"/>
      <c r="E48" s="194"/>
      <c r="F48" s="194"/>
      <c r="G48" s="86">
        <v>41</v>
      </c>
      <c r="H48" s="87"/>
      <c r="I48" s="87"/>
    </row>
    <row r="49" spans="1:9" ht="12.75" customHeight="1" x14ac:dyDescent="0.2">
      <c r="A49" s="194" t="s">
        <v>45</v>
      </c>
      <c r="B49" s="194"/>
      <c r="C49" s="194"/>
      <c r="D49" s="194"/>
      <c r="E49" s="194"/>
      <c r="F49" s="194"/>
      <c r="G49" s="86">
        <v>42</v>
      </c>
      <c r="H49" s="87">
        <v>22</v>
      </c>
      <c r="I49" s="87"/>
    </row>
    <row r="50" spans="1:9" ht="12.75" customHeight="1" x14ac:dyDescent="0.2">
      <c r="A50" s="194" t="s">
        <v>46</v>
      </c>
      <c r="B50" s="194"/>
      <c r="C50" s="194"/>
      <c r="D50" s="194"/>
      <c r="E50" s="194"/>
      <c r="F50" s="194"/>
      <c r="G50" s="86">
        <v>43</v>
      </c>
      <c r="H50" s="87"/>
      <c r="I50" s="87"/>
    </row>
    <row r="51" spans="1:9" ht="12.75" customHeight="1" x14ac:dyDescent="0.2">
      <c r="A51" s="194" t="s">
        <v>47</v>
      </c>
      <c r="B51" s="194"/>
      <c r="C51" s="194"/>
      <c r="D51" s="194"/>
      <c r="E51" s="194"/>
      <c r="F51" s="194"/>
      <c r="G51" s="86">
        <v>44</v>
      </c>
      <c r="H51" s="87"/>
      <c r="I51" s="87"/>
    </row>
    <row r="52" spans="1:9" ht="12.75" customHeight="1" x14ac:dyDescent="0.2">
      <c r="A52" s="194" t="s">
        <v>48</v>
      </c>
      <c r="B52" s="194"/>
      <c r="C52" s="194"/>
      <c r="D52" s="194"/>
      <c r="E52" s="194"/>
      <c r="F52" s="194"/>
      <c r="G52" s="86">
        <v>45</v>
      </c>
      <c r="H52" s="87"/>
      <c r="I52" s="87"/>
    </row>
    <row r="53" spans="1:9" ht="12.75" customHeight="1" x14ac:dyDescent="0.2">
      <c r="A53" s="195" t="s">
        <v>49</v>
      </c>
      <c r="B53" s="195"/>
      <c r="C53" s="195"/>
      <c r="D53" s="195"/>
      <c r="E53" s="195"/>
      <c r="F53" s="195"/>
      <c r="G53" s="88">
        <v>46</v>
      </c>
      <c r="H53" s="89">
        <f>SUM(H54:H59)</f>
        <v>696053</v>
      </c>
      <c r="I53" s="89">
        <f>SUM(I54:I59)</f>
        <v>6443538</v>
      </c>
    </row>
    <row r="54" spans="1:9" ht="12.75" customHeight="1" x14ac:dyDescent="0.2">
      <c r="A54" s="194" t="s">
        <v>50</v>
      </c>
      <c r="B54" s="194"/>
      <c r="C54" s="194"/>
      <c r="D54" s="194"/>
      <c r="E54" s="194"/>
      <c r="F54" s="194"/>
      <c r="G54" s="86">
        <v>47</v>
      </c>
      <c r="H54" s="108">
        <v>391590</v>
      </c>
      <c r="I54" s="107">
        <v>6185251</v>
      </c>
    </row>
    <row r="55" spans="1:9" ht="12.75" customHeight="1" x14ac:dyDescent="0.2">
      <c r="A55" s="194" t="s">
        <v>51</v>
      </c>
      <c r="B55" s="194"/>
      <c r="C55" s="194"/>
      <c r="D55" s="194"/>
      <c r="E55" s="194"/>
      <c r="F55" s="194"/>
      <c r="G55" s="86">
        <v>48</v>
      </c>
      <c r="H55" s="109"/>
      <c r="I55" s="110"/>
    </row>
    <row r="56" spans="1:9" ht="12.75" customHeight="1" x14ac:dyDescent="0.2">
      <c r="A56" s="194" t="s">
        <v>52</v>
      </c>
      <c r="B56" s="194"/>
      <c r="C56" s="194"/>
      <c r="D56" s="194"/>
      <c r="E56" s="194"/>
      <c r="F56" s="194"/>
      <c r="G56" s="86">
        <v>49</v>
      </c>
      <c r="H56" s="109">
        <v>26875</v>
      </c>
      <c r="I56" s="110">
        <v>53875</v>
      </c>
    </row>
    <row r="57" spans="1:9" ht="12.75" customHeight="1" x14ac:dyDescent="0.2">
      <c r="A57" s="194" t="s">
        <v>53</v>
      </c>
      <c r="B57" s="194"/>
      <c r="C57" s="194"/>
      <c r="D57" s="194"/>
      <c r="E57" s="194"/>
      <c r="F57" s="194"/>
      <c r="G57" s="86">
        <v>50</v>
      </c>
      <c r="H57" s="109">
        <v>1289</v>
      </c>
      <c r="I57" s="110">
        <v>17109</v>
      </c>
    </row>
    <row r="58" spans="1:9" ht="12.75" customHeight="1" x14ac:dyDescent="0.2">
      <c r="A58" s="194" t="s">
        <v>54</v>
      </c>
      <c r="B58" s="194"/>
      <c r="C58" s="194"/>
      <c r="D58" s="194"/>
      <c r="E58" s="194"/>
      <c r="F58" s="194"/>
      <c r="G58" s="86">
        <v>51</v>
      </c>
      <c r="H58" s="109">
        <v>141272</v>
      </c>
      <c r="I58" s="110">
        <v>121522</v>
      </c>
    </row>
    <row r="59" spans="1:9" ht="12.75" customHeight="1" x14ac:dyDescent="0.2">
      <c r="A59" s="194" t="s">
        <v>55</v>
      </c>
      <c r="B59" s="194"/>
      <c r="C59" s="194"/>
      <c r="D59" s="194"/>
      <c r="E59" s="194"/>
      <c r="F59" s="194"/>
      <c r="G59" s="86">
        <v>52</v>
      </c>
      <c r="H59" s="109">
        <v>135027</v>
      </c>
      <c r="I59" s="110">
        <v>65781</v>
      </c>
    </row>
    <row r="60" spans="1:9" ht="12.75" customHeight="1" x14ac:dyDescent="0.2">
      <c r="A60" s="195" t="s">
        <v>56</v>
      </c>
      <c r="B60" s="195"/>
      <c r="C60" s="195"/>
      <c r="D60" s="195"/>
      <c r="E60" s="195"/>
      <c r="F60" s="195"/>
      <c r="G60" s="88">
        <v>53</v>
      </c>
      <c r="H60" s="89">
        <f>SUM(H61:H69)</f>
        <v>0</v>
      </c>
      <c r="I60" s="89">
        <f>SUM(I61:I69)</f>
        <v>5042191</v>
      </c>
    </row>
    <row r="61" spans="1:9" ht="12.75" customHeight="1" x14ac:dyDescent="0.2">
      <c r="A61" s="194" t="s">
        <v>24</v>
      </c>
      <c r="B61" s="194"/>
      <c r="C61" s="194"/>
      <c r="D61" s="194"/>
      <c r="E61" s="194"/>
      <c r="F61" s="194"/>
      <c r="G61" s="86">
        <v>54</v>
      </c>
      <c r="H61" s="87"/>
      <c r="I61" s="87"/>
    </row>
    <row r="62" spans="1:9" ht="12.75" customHeight="1" x14ac:dyDescent="0.2">
      <c r="A62" s="194" t="s">
        <v>25</v>
      </c>
      <c r="B62" s="194"/>
      <c r="C62" s="194"/>
      <c r="D62" s="194"/>
      <c r="E62" s="194"/>
      <c r="F62" s="194"/>
      <c r="G62" s="86">
        <v>55</v>
      </c>
      <c r="H62" s="87"/>
      <c r="I62" s="87"/>
    </row>
    <row r="63" spans="1:9" ht="12.75" customHeight="1" x14ac:dyDescent="0.2">
      <c r="A63" s="194" t="s">
        <v>26</v>
      </c>
      <c r="B63" s="194"/>
      <c r="C63" s="194"/>
      <c r="D63" s="194"/>
      <c r="E63" s="194"/>
      <c r="F63" s="194"/>
      <c r="G63" s="86">
        <v>56</v>
      </c>
      <c r="H63" s="87"/>
      <c r="I63" s="108">
        <v>5042191</v>
      </c>
    </row>
    <row r="64" spans="1:9" ht="23.45" customHeight="1" x14ac:dyDescent="0.2">
      <c r="A64" s="194" t="s">
        <v>57</v>
      </c>
      <c r="B64" s="194"/>
      <c r="C64" s="194"/>
      <c r="D64" s="194"/>
      <c r="E64" s="194"/>
      <c r="F64" s="194"/>
      <c r="G64" s="86">
        <v>57</v>
      </c>
      <c r="H64" s="87"/>
      <c r="I64" s="87"/>
    </row>
    <row r="65" spans="1:9" ht="21" customHeight="1" x14ac:dyDescent="0.2">
      <c r="A65" s="194" t="s">
        <v>28</v>
      </c>
      <c r="B65" s="194"/>
      <c r="C65" s="194"/>
      <c r="D65" s="194"/>
      <c r="E65" s="194"/>
      <c r="F65" s="194"/>
      <c r="G65" s="86">
        <v>58</v>
      </c>
      <c r="H65" s="87"/>
      <c r="I65" s="87"/>
    </row>
    <row r="66" spans="1:9" ht="22.9" customHeight="1" x14ac:dyDescent="0.2">
      <c r="A66" s="194" t="s">
        <v>29</v>
      </c>
      <c r="B66" s="194"/>
      <c r="C66" s="194"/>
      <c r="D66" s="194"/>
      <c r="E66" s="194"/>
      <c r="F66" s="194"/>
      <c r="G66" s="86">
        <v>59</v>
      </c>
      <c r="H66" s="87"/>
      <c r="I66" s="87"/>
    </row>
    <row r="67" spans="1:9" ht="12.75" customHeight="1" x14ac:dyDescent="0.2">
      <c r="A67" s="194" t="s">
        <v>30</v>
      </c>
      <c r="B67" s="194"/>
      <c r="C67" s="194"/>
      <c r="D67" s="194"/>
      <c r="E67" s="194"/>
      <c r="F67" s="194"/>
      <c r="G67" s="86">
        <v>60</v>
      </c>
      <c r="H67" s="87"/>
      <c r="I67" s="87"/>
    </row>
    <row r="68" spans="1:9" ht="12.75" customHeight="1" x14ac:dyDescent="0.2">
      <c r="A68" s="194" t="s">
        <v>31</v>
      </c>
      <c r="B68" s="194"/>
      <c r="C68" s="194"/>
      <c r="D68" s="194"/>
      <c r="E68" s="194"/>
      <c r="F68" s="194"/>
      <c r="G68" s="86">
        <v>61</v>
      </c>
      <c r="H68" s="87"/>
      <c r="I68" s="87"/>
    </row>
    <row r="69" spans="1:9" ht="12.75" customHeight="1" x14ac:dyDescent="0.2">
      <c r="A69" s="194" t="s">
        <v>58</v>
      </c>
      <c r="B69" s="194"/>
      <c r="C69" s="194"/>
      <c r="D69" s="194"/>
      <c r="E69" s="194"/>
      <c r="F69" s="194"/>
      <c r="G69" s="86">
        <v>62</v>
      </c>
      <c r="H69" s="87"/>
      <c r="I69" s="87"/>
    </row>
    <row r="70" spans="1:9" ht="12.75" customHeight="1" x14ac:dyDescent="0.2">
      <c r="A70" s="197" t="s">
        <v>59</v>
      </c>
      <c r="B70" s="197"/>
      <c r="C70" s="197"/>
      <c r="D70" s="197"/>
      <c r="E70" s="197"/>
      <c r="F70" s="197"/>
      <c r="G70" s="86">
        <v>63</v>
      </c>
      <c r="H70" s="107">
        <v>177905025</v>
      </c>
      <c r="I70" s="107">
        <v>31371167</v>
      </c>
    </row>
    <row r="71" spans="1:9" ht="12.75" customHeight="1" x14ac:dyDescent="0.2">
      <c r="A71" s="215" t="s">
        <v>60</v>
      </c>
      <c r="B71" s="215"/>
      <c r="C71" s="215"/>
      <c r="D71" s="215"/>
      <c r="E71" s="215"/>
      <c r="F71" s="215"/>
      <c r="G71" s="86">
        <v>64</v>
      </c>
      <c r="H71" s="110">
        <v>2305</v>
      </c>
      <c r="I71" s="110">
        <v>342650</v>
      </c>
    </row>
    <row r="72" spans="1:9" ht="12.75" customHeight="1" x14ac:dyDescent="0.2">
      <c r="A72" s="196" t="s">
        <v>61</v>
      </c>
      <c r="B72" s="196"/>
      <c r="C72" s="196"/>
      <c r="D72" s="196"/>
      <c r="E72" s="196"/>
      <c r="F72" s="196"/>
      <c r="G72" s="88">
        <v>65</v>
      </c>
      <c r="H72" s="89">
        <f>H8+H9+H44+H71</f>
        <v>417965594</v>
      </c>
      <c r="I72" s="89">
        <f>I8+I9+I44+I71</f>
        <v>451533297</v>
      </c>
    </row>
    <row r="73" spans="1:9" ht="12.75" customHeight="1" x14ac:dyDescent="0.2">
      <c r="A73" s="215" t="s">
        <v>62</v>
      </c>
      <c r="B73" s="215"/>
      <c r="C73" s="215"/>
      <c r="D73" s="215"/>
      <c r="E73" s="215"/>
      <c r="F73" s="215"/>
      <c r="G73" s="86">
        <v>66</v>
      </c>
      <c r="H73" s="87"/>
      <c r="I73" s="87"/>
    </row>
    <row r="74" spans="1:9" x14ac:dyDescent="0.2">
      <c r="A74" s="217" t="s">
        <v>63</v>
      </c>
      <c r="B74" s="218"/>
      <c r="C74" s="218"/>
      <c r="D74" s="218"/>
      <c r="E74" s="218"/>
      <c r="F74" s="218"/>
      <c r="G74" s="218"/>
      <c r="H74" s="218"/>
      <c r="I74" s="218"/>
    </row>
    <row r="75" spans="1:9" ht="12.75" customHeight="1" x14ac:dyDescent="0.2">
      <c r="A75" s="196" t="s">
        <v>351</v>
      </c>
      <c r="B75" s="196"/>
      <c r="C75" s="196"/>
      <c r="D75" s="196"/>
      <c r="E75" s="196"/>
      <c r="F75" s="196"/>
      <c r="G75" s="88">
        <v>67</v>
      </c>
      <c r="H75" s="89">
        <f>H76+H77+H78+H84+H85+H91+H94+H97</f>
        <v>400816308</v>
      </c>
      <c r="I75" s="89">
        <f>I76+I77+I78+I84+I85+I91+I94+I97</f>
        <v>434770179</v>
      </c>
    </row>
    <row r="76" spans="1:9" ht="12.75" customHeight="1" x14ac:dyDescent="0.2">
      <c r="A76" s="197" t="s">
        <v>64</v>
      </c>
      <c r="B76" s="197"/>
      <c r="C76" s="197"/>
      <c r="D76" s="197"/>
      <c r="E76" s="197"/>
      <c r="F76" s="197"/>
      <c r="G76" s="86">
        <v>68</v>
      </c>
      <c r="H76" s="108">
        <v>197519890</v>
      </c>
      <c r="I76" s="107">
        <v>197519890</v>
      </c>
    </row>
    <row r="77" spans="1:9" ht="12.75" customHeight="1" x14ac:dyDescent="0.2">
      <c r="A77" s="197" t="s">
        <v>65</v>
      </c>
      <c r="B77" s="197"/>
      <c r="C77" s="197"/>
      <c r="D77" s="197"/>
      <c r="E77" s="197"/>
      <c r="F77" s="197"/>
      <c r="G77" s="86">
        <v>69</v>
      </c>
      <c r="H77" s="109">
        <v>202906538</v>
      </c>
      <c r="I77" s="110">
        <v>202778150</v>
      </c>
    </row>
    <row r="78" spans="1:9" ht="12.75" customHeight="1" x14ac:dyDescent="0.2">
      <c r="A78" s="195" t="s">
        <v>66</v>
      </c>
      <c r="B78" s="195"/>
      <c r="C78" s="195"/>
      <c r="D78" s="195"/>
      <c r="E78" s="195"/>
      <c r="F78" s="195"/>
      <c r="G78" s="88">
        <v>70</v>
      </c>
      <c r="H78" s="89">
        <f>SUM(H79:H83)</f>
        <v>13395</v>
      </c>
      <c r="I78" s="89">
        <f>SUM(I79:I83)</f>
        <v>-2779949</v>
      </c>
    </row>
    <row r="79" spans="1:9" ht="12.75" customHeight="1" x14ac:dyDescent="0.2">
      <c r="A79" s="194" t="s">
        <v>67</v>
      </c>
      <c r="B79" s="194"/>
      <c r="C79" s="194"/>
      <c r="D79" s="194"/>
      <c r="E79" s="194"/>
      <c r="F79" s="194"/>
      <c r="G79" s="86">
        <v>71</v>
      </c>
      <c r="H79" s="106">
        <v>13395</v>
      </c>
      <c r="I79" s="107">
        <v>20051</v>
      </c>
    </row>
    <row r="80" spans="1:9" ht="12.75" customHeight="1" x14ac:dyDescent="0.2">
      <c r="A80" s="194" t="s">
        <v>68</v>
      </c>
      <c r="B80" s="194"/>
      <c r="C80" s="194"/>
      <c r="D80" s="194"/>
      <c r="E80" s="194"/>
      <c r="F80" s="194"/>
      <c r="G80" s="86">
        <v>72</v>
      </c>
      <c r="H80" s="108"/>
      <c r="I80" s="110"/>
    </row>
    <row r="81" spans="1:9" ht="12.75" customHeight="1" x14ac:dyDescent="0.2">
      <c r="A81" s="194" t="s">
        <v>69</v>
      </c>
      <c r="B81" s="194"/>
      <c r="C81" s="194"/>
      <c r="D81" s="194"/>
      <c r="E81" s="194"/>
      <c r="F81" s="194"/>
      <c r="G81" s="86">
        <v>73</v>
      </c>
      <c r="H81" s="109"/>
      <c r="I81" s="110">
        <v>-2800000</v>
      </c>
    </row>
    <row r="82" spans="1:9" ht="12.75" customHeight="1" x14ac:dyDescent="0.2">
      <c r="A82" s="194" t="s">
        <v>70</v>
      </c>
      <c r="B82" s="194"/>
      <c r="C82" s="194"/>
      <c r="D82" s="194"/>
      <c r="E82" s="194"/>
      <c r="F82" s="194"/>
      <c r="G82" s="86">
        <v>74</v>
      </c>
      <c r="H82" s="90"/>
      <c r="I82" s="90"/>
    </row>
    <row r="83" spans="1:9" ht="12.75" customHeight="1" x14ac:dyDescent="0.2">
      <c r="A83" s="194" t="s">
        <v>71</v>
      </c>
      <c r="B83" s="194"/>
      <c r="C83" s="194"/>
      <c r="D83" s="194"/>
      <c r="E83" s="194"/>
      <c r="F83" s="194"/>
      <c r="G83" s="86">
        <v>75</v>
      </c>
      <c r="H83" s="90"/>
      <c r="I83" s="90"/>
    </row>
    <row r="84" spans="1:9" ht="12.75" customHeight="1" x14ac:dyDescent="0.2">
      <c r="A84" s="197" t="s">
        <v>72</v>
      </c>
      <c r="B84" s="197"/>
      <c r="C84" s="197"/>
      <c r="D84" s="197"/>
      <c r="E84" s="197"/>
      <c r="F84" s="197"/>
      <c r="G84" s="86">
        <v>76</v>
      </c>
      <c r="H84" s="90"/>
      <c r="I84" s="90"/>
    </row>
    <row r="85" spans="1:9" ht="12.75" customHeight="1" x14ac:dyDescent="0.2">
      <c r="A85" s="216" t="s">
        <v>445</v>
      </c>
      <c r="B85" s="216"/>
      <c r="C85" s="216"/>
      <c r="D85" s="216"/>
      <c r="E85" s="216"/>
      <c r="F85" s="216"/>
      <c r="G85" s="88">
        <v>77</v>
      </c>
      <c r="H85" s="89">
        <f>H86+H87+H88+H89+H90</f>
        <v>0</v>
      </c>
      <c r="I85" s="89">
        <f>I86+I87+I88+I89+I90</f>
        <v>0</v>
      </c>
    </row>
    <row r="86" spans="1:9" ht="25.5" customHeight="1" x14ac:dyDescent="0.2">
      <c r="A86" s="194" t="s">
        <v>444</v>
      </c>
      <c r="B86" s="194"/>
      <c r="C86" s="194"/>
      <c r="D86" s="194"/>
      <c r="E86" s="194"/>
      <c r="F86" s="194"/>
      <c r="G86" s="86">
        <v>78</v>
      </c>
      <c r="H86" s="87"/>
      <c r="I86" s="87"/>
    </row>
    <row r="87" spans="1:9" ht="12.75" customHeight="1" x14ac:dyDescent="0.2">
      <c r="A87" s="194" t="s">
        <v>73</v>
      </c>
      <c r="B87" s="194"/>
      <c r="C87" s="194"/>
      <c r="D87" s="194"/>
      <c r="E87" s="194"/>
      <c r="F87" s="194"/>
      <c r="G87" s="86">
        <v>79</v>
      </c>
      <c r="H87" s="87"/>
      <c r="I87" s="87"/>
    </row>
    <row r="88" spans="1:9" ht="12.75" customHeight="1" x14ac:dyDescent="0.2">
      <c r="A88" s="194" t="s">
        <v>74</v>
      </c>
      <c r="B88" s="194"/>
      <c r="C88" s="194"/>
      <c r="D88" s="194"/>
      <c r="E88" s="194"/>
      <c r="F88" s="194"/>
      <c r="G88" s="86">
        <v>80</v>
      </c>
      <c r="H88" s="87"/>
      <c r="I88" s="87"/>
    </row>
    <row r="89" spans="1:9" ht="12.75" customHeight="1" x14ac:dyDescent="0.2">
      <c r="A89" s="194" t="s">
        <v>343</v>
      </c>
      <c r="B89" s="194"/>
      <c r="C89" s="194"/>
      <c r="D89" s="194"/>
      <c r="E89" s="194"/>
      <c r="F89" s="194"/>
      <c r="G89" s="86">
        <v>81</v>
      </c>
      <c r="H89" s="87"/>
      <c r="I89" s="87"/>
    </row>
    <row r="90" spans="1:9" ht="24" customHeight="1" x14ac:dyDescent="0.2">
      <c r="A90" s="194" t="s">
        <v>344</v>
      </c>
      <c r="B90" s="194"/>
      <c r="C90" s="194"/>
      <c r="D90" s="194"/>
      <c r="E90" s="194"/>
      <c r="F90" s="194"/>
      <c r="G90" s="86">
        <v>82</v>
      </c>
      <c r="H90" s="87"/>
      <c r="I90" s="87"/>
    </row>
    <row r="91" spans="1:9" ht="12.75" customHeight="1" x14ac:dyDescent="0.2">
      <c r="A91" s="195" t="s">
        <v>345</v>
      </c>
      <c r="B91" s="195"/>
      <c r="C91" s="195"/>
      <c r="D91" s="195"/>
      <c r="E91" s="195"/>
      <c r="F91" s="195"/>
      <c r="G91" s="88">
        <v>83</v>
      </c>
      <c r="H91" s="89">
        <f>H92-H93</f>
        <v>243378</v>
      </c>
      <c r="I91" s="89">
        <f>I92-I93</f>
        <v>369830</v>
      </c>
    </row>
    <row r="92" spans="1:9" ht="12.75" customHeight="1" x14ac:dyDescent="0.2">
      <c r="A92" s="194" t="s">
        <v>75</v>
      </c>
      <c r="B92" s="194"/>
      <c r="C92" s="194"/>
      <c r="D92" s="194"/>
      <c r="E92" s="194"/>
      <c r="F92" s="194"/>
      <c r="G92" s="86">
        <v>84</v>
      </c>
      <c r="H92" s="106">
        <v>243378</v>
      </c>
      <c r="I92" s="107">
        <v>369830</v>
      </c>
    </row>
    <row r="93" spans="1:9" ht="12.75" customHeight="1" x14ac:dyDescent="0.2">
      <c r="A93" s="194" t="s">
        <v>76</v>
      </c>
      <c r="B93" s="194"/>
      <c r="C93" s="194"/>
      <c r="D93" s="194"/>
      <c r="E93" s="194"/>
      <c r="F93" s="194"/>
      <c r="G93" s="86">
        <v>85</v>
      </c>
      <c r="H93" s="90"/>
      <c r="I93" s="90"/>
    </row>
    <row r="94" spans="1:9" ht="12.75" customHeight="1" x14ac:dyDescent="0.2">
      <c r="A94" s="195" t="s">
        <v>346</v>
      </c>
      <c r="B94" s="195"/>
      <c r="C94" s="195"/>
      <c r="D94" s="195"/>
      <c r="E94" s="195"/>
      <c r="F94" s="195"/>
      <c r="G94" s="88">
        <v>86</v>
      </c>
      <c r="H94" s="89">
        <f>H95-H96</f>
        <v>133107</v>
      </c>
      <c r="I94" s="89">
        <f>I95-I96</f>
        <v>36882258</v>
      </c>
    </row>
    <row r="95" spans="1:9" ht="12.75" customHeight="1" x14ac:dyDescent="0.2">
      <c r="A95" s="194" t="s">
        <v>77</v>
      </c>
      <c r="B95" s="194"/>
      <c r="C95" s="194"/>
      <c r="D95" s="194"/>
      <c r="E95" s="194"/>
      <c r="F95" s="194"/>
      <c r="G95" s="86">
        <v>87</v>
      </c>
      <c r="H95" s="106">
        <v>133107</v>
      </c>
      <c r="I95" s="107">
        <v>36882258</v>
      </c>
    </row>
    <row r="96" spans="1:9" ht="12.75" customHeight="1" x14ac:dyDescent="0.2">
      <c r="A96" s="194" t="s">
        <v>78</v>
      </c>
      <c r="B96" s="194"/>
      <c r="C96" s="194"/>
      <c r="D96" s="194"/>
      <c r="E96" s="194"/>
      <c r="F96" s="194"/>
      <c r="G96" s="86">
        <v>88</v>
      </c>
      <c r="H96" s="90"/>
      <c r="I96" s="90"/>
    </row>
    <row r="97" spans="1:9" ht="12.75" customHeight="1" x14ac:dyDescent="0.2">
      <c r="A97" s="197" t="s">
        <v>79</v>
      </c>
      <c r="B97" s="197"/>
      <c r="C97" s="197"/>
      <c r="D97" s="197"/>
      <c r="E97" s="197"/>
      <c r="F97" s="197"/>
      <c r="G97" s="86">
        <v>89</v>
      </c>
      <c r="H97" s="90"/>
      <c r="I97" s="90"/>
    </row>
    <row r="98" spans="1:9" ht="12.75" customHeight="1" x14ac:dyDescent="0.2">
      <c r="A98" s="196" t="s">
        <v>347</v>
      </c>
      <c r="B98" s="196"/>
      <c r="C98" s="196"/>
      <c r="D98" s="196"/>
      <c r="E98" s="196"/>
      <c r="F98" s="196"/>
      <c r="G98" s="88">
        <v>90</v>
      </c>
      <c r="H98" s="89">
        <f>SUM(H99:H104)</f>
        <v>0</v>
      </c>
      <c r="I98" s="89">
        <f>SUM(I99:I104)</f>
        <v>0</v>
      </c>
    </row>
    <row r="99" spans="1:9" ht="12.75" customHeight="1" x14ac:dyDescent="0.2">
      <c r="A99" s="194" t="s">
        <v>80</v>
      </c>
      <c r="B99" s="194"/>
      <c r="C99" s="194"/>
      <c r="D99" s="194"/>
      <c r="E99" s="194"/>
      <c r="F99" s="194"/>
      <c r="G99" s="86">
        <v>91</v>
      </c>
      <c r="H99" s="90"/>
      <c r="I99" s="90"/>
    </row>
    <row r="100" spans="1:9" ht="12.75" customHeight="1" x14ac:dyDescent="0.2">
      <c r="A100" s="194" t="s">
        <v>81</v>
      </c>
      <c r="B100" s="194"/>
      <c r="C100" s="194"/>
      <c r="D100" s="194"/>
      <c r="E100" s="194"/>
      <c r="F100" s="194"/>
      <c r="G100" s="86">
        <v>92</v>
      </c>
      <c r="H100" s="90"/>
      <c r="I100" s="90"/>
    </row>
    <row r="101" spans="1:9" ht="12.75" customHeight="1" x14ac:dyDescent="0.2">
      <c r="A101" s="194" t="s">
        <v>82</v>
      </c>
      <c r="B101" s="194"/>
      <c r="C101" s="194"/>
      <c r="D101" s="194"/>
      <c r="E101" s="194"/>
      <c r="F101" s="194"/>
      <c r="G101" s="86">
        <v>93</v>
      </c>
      <c r="H101" s="90"/>
      <c r="I101" s="90"/>
    </row>
    <row r="102" spans="1:9" ht="12.75" customHeight="1" x14ac:dyDescent="0.2">
      <c r="A102" s="194" t="s">
        <v>83</v>
      </c>
      <c r="B102" s="194"/>
      <c r="C102" s="194"/>
      <c r="D102" s="194"/>
      <c r="E102" s="194"/>
      <c r="F102" s="194"/>
      <c r="G102" s="86">
        <v>94</v>
      </c>
      <c r="H102" s="87"/>
      <c r="I102" s="87"/>
    </row>
    <row r="103" spans="1:9" ht="12.75" customHeight="1" x14ac:dyDescent="0.2">
      <c r="A103" s="194" t="s">
        <v>84</v>
      </c>
      <c r="B103" s="194"/>
      <c r="C103" s="194"/>
      <c r="D103" s="194"/>
      <c r="E103" s="194"/>
      <c r="F103" s="194"/>
      <c r="G103" s="86">
        <v>95</v>
      </c>
      <c r="H103" s="87"/>
      <c r="I103" s="87"/>
    </row>
    <row r="104" spans="1:9" ht="12.75" customHeight="1" x14ac:dyDescent="0.2">
      <c r="A104" s="194" t="s">
        <v>85</v>
      </c>
      <c r="B104" s="194"/>
      <c r="C104" s="194"/>
      <c r="D104" s="194"/>
      <c r="E104" s="194"/>
      <c r="F104" s="194"/>
      <c r="G104" s="86">
        <v>96</v>
      </c>
      <c r="H104" s="87"/>
      <c r="I104" s="87"/>
    </row>
    <row r="105" spans="1:9" ht="12.75" customHeight="1" x14ac:dyDescent="0.2">
      <c r="A105" s="196" t="s">
        <v>348</v>
      </c>
      <c r="B105" s="196"/>
      <c r="C105" s="196"/>
      <c r="D105" s="196"/>
      <c r="E105" s="196"/>
      <c r="F105" s="196"/>
      <c r="G105" s="88">
        <v>97</v>
      </c>
      <c r="H105" s="89">
        <f>SUM(H106:H116)</f>
        <v>0</v>
      </c>
      <c r="I105" s="89">
        <f>SUM(I106:I116)</f>
        <v>0</v>
      </c>
    </row>
    <row r="106" spans="1:9" ht="12.75" customHeight="1" x14ac:dyDescent="0.2">
      <c r="A106" s="194" t="s">
        <v>86</v>
      </c>
      <c r="B106" s="194"/>
      <c r="C106" s="194"/>
      <c r="D106" s="194"/>
      <c r="E106" s="194"/>
      <c r="F106" s="194"/>
      <c r="G106" s="86">
        <v>98</v>
      </c>
      <c r="H106" s="91"/>
      <c r="I106" s="91"/>
    </row>
    <row r="107" spans="1:9" ht="12.75" customHeight="1" x14ac:dyDescent="0.2">
      <c r="A107" s="194" t="s">
        <v>87</v>
      </c>
      <c r="B107" s="194"/>
      <c r="C107" s="194"/>
      <c r="D107" s="194"/>
      <c r="E107" s="194"/>
      <c r="F107" s="194"/>
      <c r="G107" s="86">
        <v>99</v>
      </c>
      <c r="H107" s="90"/>
      <c r="I107" s="90"/>
    </row>
    <row r="108" spans="1:9" ht="12.75" customHeight="1" x14ac:dyDescent="0.2">
      <c r="A108" s="194" t="s">
        <v>88</v>
      </c>
      <c r="B108" s="194"/>
      <c r="C108" s="194"/>
      <c r="D108" s="194"/>
      <c r="E108" s="194"/>
      <c r="F108" s="194"/>
      <c r="G108" s="86">
        <v>100</v>
      </c>
      <c r="H108" s="90"/>
      <c r="I108" s="90"/>
    </row>
    <row r="109" spans="1:9" ht="22.15" customHeight="1" x14ac:dyDescent="0.2">
      <c r="A109" s="194" t="s">
        <v>89</v>
      </c>
      <c r="B109" s="194"/>
      <c r="C109" s="194"/>
      <c r="D109" s="194"/>
      <c r="E109" s="194"/>
      <c r="F109" s="194"/>
      <c r="G109" s="86">
        <v>101</v>
      </c>
      <c r="H109" s="90"/>
      <c r="I109" s="90"/>
    </row>
    <row r="110" spans="1:9" ht="12.75" customHeight="1" x14ac:dyDescent="0.2">
      <c r="A110" s="194" t="s">
        <v>90</v>
      </c>
      <c r="B110" s="194"/>
      <c r="C110" s="194"/>
      <c r="D110" s="194"/>
      <c r="E110" s="194"/>
      <c r="F110" s="194"/>
      <c r="G110" s="86">
        <v>102</v>
      </c>
      <c r="H110" s="90"/>
      <c r="I110" s="90"/>
    </row>
    <row r="111" spans="1:9" ht="12.75" customHeight="1" x14ac:dyDescent="0.2">
      <c r="A111" s="194" t="s">
        <v>91</v>
      </c>
      <c r="B111" s="194"/>
      <c r="C111" s="194"/>
      <c r="D111" s="194"/>
      <c r="E111" s="194"/>
      <c r="F111" s="194"/>
      <c r="G111" s="86">
        <v>103</v>
      </c>
      <c r="H111" s="90"/>
      <c r="I111" s="90"/>
    </row>
    <row r="112" spans="1:9" ht="12.75" customHeight="1" x14ac:dyDescent="0.2">
      <c r="A112" s="194" t="s">
        <v>92</v>
      </c>
      <c r="B112" s="194"/>
      <c r="C112" s="194"/>
      <c r="D112" s="194"/>
      <c r="E112" s="194"/>
      <c r="F112" s="194"/>
      <c r="G112" s="86">
        <v>104</v>
      </c>
      <c r="H112" s="90"/>
      <c r="I112" s="90"/>
    </row>
    <row r="113" spans="1:9" ht="12.75" customHeight="1" x14ac:dyDescent="0.2">
      <c r="A113" s="194" t="s">
        <v>93</v>
      </c>
      <c r="B113" s="194"/>
      <c r="C113" s="194"/>
      <c r="D113" s="194"/>
      <c r="E113" s="194"/>
      <c r="F113" s="194"/>
      <c r="G113" s="86">
        <v>105</v>
      </c>
      <c r="H113" s="91"/>
      <c r="I113" s="91"/>
    </row>
    <row r="114" spans="1:9" ht="12.75" customHeight="1" x14ac:dyDescent="0.2">
      <c r="A114" s="194" t="s">
        <v>94</v>
      </c>
      <c r="B114" s="194"/>
      <c r="C114" s="194"/>
      <c r="D114" s="194"/>
      <c r="E114" s="194"/>
      <c r="F114" s="194"/>
      <c r="G114" s="86">
        <v>106</v>
      </c>
      <c r="H114" s="90"/>
      <c r="I114" s="90"/>
    </row>
    <row r="115" spans="1:9" ht="12.75" customHeight="1" x14ac:dyDescent="0.2">
      <c r="A115" s="194" t="s">
        <v>95</v>
      </c>
      <c r="B115" s="194"/>
      <c r="C115" s="194"/>
      <c r="D115" s="194"/>
      <c r="E115" s="194"/>
      <c r="F115" s="194"/>
      <c r="G115" s="86">
        <v>107</v>
      </c>
      <c r="H115" s="87"/>
      <c r="I115" s="87"/>
    </row>
    <row r="116" spans="1:9" ht="12.75" customHeight="1" x14ac:dyDescent="0.2">
      <c r="A116" s="194" t="s">
        <v>96</v>
      </c>
      <c r="B116" s="194"/>
      <c r="C116" s="194"/>
      <c r="D116" s="194"/>
      <c r="E116" s="194"/>
      <c r="F116" s="194"/>
      <c r="G116" s="86">
        <v>108</v>
      </c>
      <c r="H116" s="87"/>
      <c r="I116" s="87"/>
    </row>
    <row r="117" spans="1:9" ht="12.75" customHeight="1" x14ac:dyDescent="0.2">
      <c r="A117" s="196" t="s">
        <v>349</v>
      </c>
      <c r="B117" s="196"/>
      <c r="C117" s="196"/>
      <c r="D117" s="196"/>
      <c r="E117" s="196"/>
      <c r="F117" s="196"/>
      <c r="G117" s="88">
        <v>109</v>
      </c>
      <c r="H117" s="89">
        <f>SUM(H118:H131)</f>
        <v>16906330</v>
      </c>
      <c r="I117" s="89">
        <f>SUM(I118:I131)</f>
        <v>16629612</v>
      </c>
    </row>
    <row r="118" spans="1:9" ht="12.75" customHeight="1" x14ac:dyDescent="0.2">
      <c r="A118" s="194" t="s">
        <v>86</v>
      </c>
      <c r="B118" s="194"/>
      <c r="C118" s="194"/>
      <c r="D118" s="194"/>
      <c r="E118" s="194"/>
      <c r="F118" s="194"/>
      <c r="G118" s="86">
        <v>110</v>
      </c>
      <c r="H118" s="107">
        <v>10887870</v>
      </c>
      <c r="I118" s="107">
        <v>8699829</v>
      </c>
    </row>
    <row r="119" spans="1:9" ht="12.75" customHeight="1" x14ac:dyDescent="0.2">
      <c r="A119" s="194" t="s">
        <v>87</v>
      </c>
      <c r="B119" s="194"/>
      <c r="C119" s="194"/>
      <c r="D119" s="194"/>
      <c r="E119" s="194"/>
      <c r="F119" s="194"/>
      <c r="G119" s="86">
        <v>111</v>
      </c>
      <c r="H119" s="110">
        <v>1460000</v>
      </c>
      <c r="I119" s="110"/>
    </row>
    <row r="120" spans="1:9" ht="12.75" customHeight="1" x14ac:dyDescent="0.2">
      <c r="A120" s="194" t="s">
        <v>88</v>
      </c>
      <c r="B120" s="194"/>
      <c r="C120" s="194"/>
      <c r="D120" s="194"/>
      <c r="E120" s="194"/>
      <c r="F120" s="194"/>
      <c r="G120" s="86">
        <v>112</v>
      </c>
      <c r="H120" s="108"/>
      <c r="I120" s="110"/>
    </row>
    <row r="121" spans="1:9" ht="25.9" customHeight="1" x14ac:dyDescent="0.2">
      <c r="A121" s="194" t="s">
        <v>89</v>
      </c>
      <c r="B121" s="194"/>
      <c r="C121" s="194"/>
      <c r="D121" s="194"/>
      <c r="E121" s="194"/>
      <c r="F121" s="194"/>
      <c r="G121" s="86">
        <v>113</v>
      </c>
      <c r="H121" s="109"/>
      <c r="I121" s="110"/>
    </row>
    <row r="122" spans="1:9" ht="12.75" customHeight="1" x14ac:dyDescent="0.2">
      <c r="A122" s="194" t="s">
        <v>90</v>
      </c>
      <c r="B122" s="194"/>
      <c r="C122" s="194"/>
      <c r="D122" s="194"/>
      <c r="E122" s="194"/>
      <c r="F122" s="194"/>
      <c r="G122" s="86">
        <v>114</v>
      </c>
      <c r="H122" s="109"/>
      <c r="I122" s="110"/>
    </row>
    <row r="123" spans="1:9" ht="12.75" customHeight="1" x14ac:dyDescent="0.2">
      <c r="A123" s="194" t="s">
        <v>91</v>
      </c>
      <c r="B123" s="194"/>
      <c r="C123" s="194"/>
      <c r="D123" s="194"/>
      <c r="E123" s="194"/>
      <c r="F123" s="194"/>
      <c r="G123" s="86">
        <v>115</v>
      </c>
      <c r="H123" s="109"/>
      <c r="I123" s="110"/>
    </row>
    <row r="124" spans="1:9" ht="12.75" customHeight="1" x14ac:dyDescent="0.2">
      <c r="A124" s="194" t="s">
        <v>92</v>
      </c>
      <c r="B124" s="194"/>
      <c r="C124" s="194"/>
      <c r="D124" s="194"/>
      <c r="E124" s="194"/>
      <c r="F124" s="194"/>
      <c r="G124" s="86">
        <v>116</v>
      </c>
      <c r="H124" s="109"/>
      <c r="I124" s="110"/>
    </row>
    <row r="125" spans="1:9" ht="12.75" customHeight="1" x14ac:dyDescent="0.2">
      <c r="A125" s="194" t="s">
        <v>93</v>
      </c>
      <c r="B125" s="194"/>
      <c r="C125" s="194"/>
      <c r="D125" s="194"/>
      <c r="E125" s="194"/>
      <c r="F125" s="194"/>
      <c r="G125" s="86">
        <v>117</v>
      </c>
      <c r="H125" s="106">
        <v>236768</v>
      </c>
      <c r="I125" s="110">
        <v>306477</v>
      </c>
    </row>
    <row r="126" spans="1:9" x14ac:dyDescent="0.2">
      <c r="A126" s="194" t="s">
        <v>94</v>
      </c>
      <c r="B126" s="194"/>
      <c r="C126" s="194"/>
      <c r="D126" s="194"/>
      <c r="E126" s="194"/>
      <c r="F126" s="194"/>
      <c r="G126" s="86">
        <v>118</v>
      </c>
      <c r="H126" s="111"/>
      <c r="I126" s="110"/>
    </row>
    <row r="127" spans="1:9" x14ac:dyDescent="0.2">
      <c r="A127" s="194" t="s">
        <v>97</v>
      </c>
      <c r="B127" s="194"/>
      <c r="C127" s="194"/>
      <c r="D127" s="194"/>
      <c r="E127" s="194"/>
      <c r="F127" s="194"/>
      <c r="G127" s="86">
        <v>119</v>
      </c>
      <c r="H127" s="111">
        <v>487662</v>
      </c>
      <c r="I127" s="110">
        <v>663678</v>
      </c>
    </row>
    <row r="128" spans="1:9" x14ac:dyDescent="0.2">
      <c r="A128" s="194" t="s">
        <v>98</v>
      </c>
      <c r="B128" s="194"/>
      <c r="C128" s="194"/>
      <c r="D128" s="194"/>
      <c r="E128" s="194"/>
      <c r="F128" s="194"/>
      <c r="G128" s="86">
        <v>120</v>
      </c>
      <c r="H128" s="111">
        <v>402863</v>
      </c>
      <c r="I128" s="110">
        <v>4564892</v>
      </c>
    </row>
    <row r="129" spans="1:9" x14ac:dyDescent="0.2">
      <c r="A129" s="194" t="s">
        <v>99</v>
      </c>
      <c r="B129" s="194"/>
      <c r="C129" s="194"/>
      <c r="D129" s="194"/>
      <c r="E129" s="194"/>
      <c r="F129" s="194"/>
      <c r="G129" s="86">
        <v>121</v>
      </c>
      <c r="H129" s="108"/>
      <c r="I129" s="110"/>
    </row>
    <row r="130" spans="1:9" x14ac:dyDescent="0.2">
      <c r="A130" s="194" t="s">
        <v>100</v>
      </c>
      <c r="B130" s="194"/>
      <c r="C130" s="194"/>
      <c r="D130" s="194"/>
      <c r="E130" s="194"/>
      <c r="F130" s="194"/>
      <c r="G130" s="86">
        <v>122</v>
      </c>
      <c r="H130" s="110"/>
      <c r="I130" s="110"/>
    </row>
    <row r="131" spans="1:9" x14ac:dyDescent="0.2">
      <c r="A131" s="194" t="s">
        <v>101</v>
      </c>
      <c r="B131" s="194"/>
      <c r="C131" s="194"/>
      <c r="D131" s="194"/>
      <c r="E131" s="194"/>
      <c r="F131" s="194"/>
      <c r="G131" s="86">
        <v>123</v>
      </c>
      <c r="H131" s="110">
        <v>3431167</v>
      </c>
      <c r="I131" s="110">
        <v>2394736</v>
      </c>
    </row>
    <row r="132" spans="1:9" ht="22.15" customHeight="1" x14ac:dyDescent="0.2">
      <c r="A132" s="215" t="s">
        <v>102</v>
      </c>
      <c r="B132" s="215"/>
      <c r="C132" s="215"/>
      <c r="D132" s="215"/>
      <c r="E132" s="215"/>
      <c r="F132" s="215"/>
      <c r="G132" s="86">
        <v>124</v>
      </c>
      <c r="H132" s="110">
        <v>242956</v>
      </c>
      <c r="I132" s="110">
        <v>133506</v>
      </c>
    </row>
    <row r="133" spans="1:9" x14ac:dyDescent="0.2">
      <c r="A133" s="196" t="s">
        <v>350</v>
      </c>
      <c r="B133" s="196"/>
      <c r="C133" s="196"/>
      <c r="D133" s="196"/>
      <c r="E133" s="196"/>
      <c r="F133" s="196"/>
      <c r="G133" s="88">
        <v>125</v>
      </c>
      <c r="H133" s="89">
        <f>H75+H98+H105+H117+H132</f>
        <v>417965594</v>
      </c>
      <c r="I133" s="89">
        <f>I75+I98+I105+I117+I132</f>
        <v>451533297</v>
      </c>
    </row>
    <row r="134" spans="1:9" x14ac:dyDescent="0.2">
      <c r="A134" s="215" t="s">
        <v>103</v>
      </c>
      <c r="B134" s="215"/>
      <c r="C134" s="215"/>
      <c r="D134" s="215"/>
      <c r="E134" s="215"/>
      <c r="F134" s="215"/>
      <c r="G134" s="86">
        <v>126</v>
      </c>
      <c r="H134" s="87"/>
      <c r="I134" s="87"/>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8:I78 H82:I91">
      <formula1>999999999999</formula1>
    </dataValidation>
    <dataValidation type="whole" operator="greaterThanOrEqual" allowBlank="1" showInputMessage="1" showErrorMessage="1" errorTitle="Pogrešan upis" error="Dopušten je upis samo pozitivnih cjelobrojnih vrijednosti ili nule" sqref="H72:H73 H96:I96 H93:I93 H60:H69 H8:I11 H13:I19 H25:I27 H31:I53 I72:I73 I60:I62 I64:I69 H98:I117 H133: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100" zoomScaleNormal="100" zoomScaleSheetLayoutView="110" workbookViewId="0">
      <selection activeCell="I112" sqref="A1:I11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6" t="s">
        <v>105</v>
      </c>
      <c r="B1" s="199"/>
      <c r="C1" s="199"/>
      <c r="D1" s="199"/>
      <c r="E1" s="199"/>
      <c r="F1" s="199"/>
      <c r="G1" s="199"/>
      <c r="H1" s="199"/>
      <c r="I1" s="199"/>
    </row>
    <row r="2" spans="1:9" x14ac:dyDescent="0.2">
      <c r="A2" s="225" t="s">
        <v>463</v>
      </c>
      <c r="B2" s="201"/>
      <c r="C2" s="201"/>
      <c r="D2" s="201"/>
      <c r="E2" s="201"/>
      <c r="F2" s="201"/>
      <c r="G2" s="201"/>
      <c r="H2" s="201"/>
      <c r="I2" s="201"/>
    </row>
    <row r="3" spans="1:9" x14ac:dyDescent="0.2">
      <c r="A3" s="234" t="s">
        <v>279</v>
      </c>
      <c r="B3" s="235"/>
      <c r="C3" s="235"/>
      <c r="D3" s="235"/>
      <c r="E3" s="235"/>
      <c r="F3" s="235"/>
      <c r="G3" s="235"/>
      <c r="H3" s="235"/>
      <c r="I3" s="235"/>
    </row>
    <row r="4" spans="1:9" x14ac:dyDescent="0.2">
      <c r="A4" s="224" t="s">
        <v>462</v>
      </c>
      <c r="B4" s="205"/>
      <c r="C4" s="205"/>
      <c r="D4" s="205"/>
      <c r="E4" s="205"/>
      <c r="F4" s="205"/>
      <c r="G4" s="205"/>
      <c r="H4" s="205"/>
      <c r="I4" s="206"/>
    </row>
    <row r="5" spans="1:9" ht="23.25" x14ac:dyDescent="0.2">
      <c r="A5" s="220" t="s">
        <v>2</v>
      </c>
      <c r="B5" s="221"/>
      <c r="C5" s="221"/>
      <c r="D5" s="221"/>
      <c r="E5" s="221"/>
      <c r="F5" s="221"/>
      <c r="G5" s="92" t="s">
        <v>106</v>
      </c>
      <c r="H5" s="93" t="s">
        <v>293</v>
      </c>
      <c r="I5" s="93" t="s">
        <v>276</v>
      </c>
    </row>
    <row r="6" spans="1:9" x14ac:dyDescent="0.2">
      <c r="A6" s="222">
        <v>1</v>
      </c>
      <c r="B6" s="223"/>
      <c r="C6" s="223"/>
      <c r="D6" s="223"/>
      <c r="E6" s="223"/>
      <c r="F6" s="223"/>
      <c r="G6" s="94">
        <v>2</v>
      </c>
      <c r="H6" s="93">
        <v>3</v>
      </c>
      <c r="I6" s="93">
        <v>4</v>
      </c>
    </row>
    <row r="7" spans="1:9" x14ac:dyDescent="0.2">
      <c r="A7" s="196" t="s">
        <v>366</v>
      </c>
      <c r="B7" s="196"/>
      <c r="C7" s="196"/>
      <c r="D7" s="196"/>
      <c r="E7" s="196"/>
      <c r="F7" s="196"/>
      <c r="G7" s="88">
        <v>1</v>
      </c>
      <c r="H7" s="89">
        <f>SUM(H8:H12)</f>
        <v>10734812</v>
      </c>
      <c r="I7" s="89">
        <f>SUM(I8:I12)</f>
        <v>17582996</v>
      </c>
    </row>
    <row r="8" spans="1:9" x14ac:dyDescent="0.2">
      <c r="A8" s="194" t="s">
        <v>118</v>
      </c>
      <c r="B8" s="194"/>
      <c r="C8" s="194"/>
      <c r="D8" s="194"/>
      <c r="E8" s="194"/>
      <c r="F8" s="194"/>
      <c r="G8" s="86">
        <v>2</v>
      </c>
      <c r="H8" s="108">
        <v>9753425</v>
      </c>
      <c r="I8" s="87">
        <v>17519888</v>
      </c>
    </row>
    <row r="9" spans="1:9" x14ac:dyDescent="0.2">
      <c r="A9" s="194" t="s">
        <v>119</v>
      </c>
      <c r="B9" s="194"/>
      <c r="C9" s="194"/>
      <c r="D9" s="194"/>
      <c r="E9" s="194"/>
      <c r="F9" s="194"/>
      <c r="G9" s="86">
        <v>3</v>
      </c>
      <c r="H9" s="109">
        <v>591266</v>
      </c>
      <c r="I9" s="87">
        <v>26571</v>
      </c>
    </row>
    <row r="10" spans="1:9" x14ac:dyDescent="0.2">
      <c r="A10" s="194" t="s">
        <v>120</v>
      </c>
      <c r="B10" s="194"/>
      <c r="C10" s="194"/>
      <c r="D10" s="194"/>
      <c r="E10" s="194"/>
      <c r="F10" s="194"/>
      <c r="G10" s="86">
        <v>4</v>
      </c>
      <c r="H10" s="109"/>
      <c r="I10" s="87"/>
    </row>
    <row r="11" spans="1:9" x14ac:dyDescent="0.2">
      <c r="A11" s="194" t="s">
        <v>121</v>
      </c>
      <c r="B11" s="194"/>
      <c r="C11" s="194"/>
      <c r="D11" s="194"/>
      <c r="E11" s="194"/>
      <c r="F11" s="194"/>
      <c r="G11" s="86">
        <v>5</v>
      </c>
      <c r="H11" s="109">
        <v>1239</v>
      </c>
      <c r="I11" s="87">
        <v>1575</v>
      </c>
    </row>
    <row r="12" spans="1:9" x14ac:dyDescent="0.2">
      <c r="A12" s="194" t="s">
        <v>122</v>
      </c>
      <c r="B12" s="194"/>
      <c r="C12" s="194"/>
      <c r="D12" s="194"/>
      <c r="E12" s="194"/>
      <c r="F12" s="194"/>
      <c r="G12" s="86">
        <v>6</v>
      </c>
      <c r="H12" s="109">
        <v>388882</v>
      </c>
      <c r="I12" s="87">
        <v>34962</v>
      </c>
    </row>
    <row r="13" spans="1:9" ht="16.5" customHeight="1" x14ac:dyDescent="0.2">
      <c r="A13" s="196" t="s">
        <v>367</v>
      </c>
      <c r="B13" s="196"/>
      <c r="C13" s="196"/>
      <c r="D13" s="196"/>
      <c r="E13" s="196"/>
      <c r="F13" s="196"/>
      <c r="G13" s="88">
        <v>7</v>
      </c>
      <c r="H13" s="89">
        <f>H14+H15+H19+H23+H24+H25+H28+H35</f>
        <v>10550966</v>
      </c>
      <c r="I13" s="89">
        <f>I14+I15+I19+I23+I24+I25+I28+I35</f>
        <v>17061668</v>
      </c>
    </row>
    <row r="14" spans="1:9" x14ac:dyDescent="0.2">
      <c r="A14" s="194" t="s">
        <v>107</v>
      </c>
      <c r="B14" s="194"/>
      <c r="C14" s="194"/>
      <c r="D14" s="194"/>
      <c r="E14" s="194"/>
      <c r="F14" s="194"/>
      <c r="G14" s="86">
        <v>8</v>
      </c>
      <c r="H14" s="87"/>
      <c r="I14" s="87"/>
    </row>
    <row r="15" spans="1:9" x14ac:dyDescent="0.2">
      <c r="A15" s="233" t="s">
        <v>438</v>
      </c>
      <c r="B15" s="233"/>
      <c r="C15" s="233"/>
      <c r="D15" s="233"/>
      <c r="E15" s="233"/>
      <c r="F15" s="233"/>
      <c r="G15" s="88">
        <v>9</v>
      </c>
      <c r="H15" s="89">
        <f>SUM(H16:H18)</f>
        <v>609776</v>
      </c>
      <c r="I15" s="89">
        <f>SUM(I16:I18)</f>
        <v>310802</v>
      </c>
    </row>
    <row r="16" spans="1:9" x14ac:dyDescent="0.2">
      <c r="A16" s="227" t="s">
        <v>123</v>
      </c>
      <c r="B16" s="227"/>
      <c r="C16" s="227"/>
      <c r="D16" s="227"/>
      <c r="E16" s="227"/>
      <c r="F16" s="227"/>
      <c r="G16" s="86">
        <v>10</v>
      </c>
      <c r="H16" s="106">
        <v>261510</v>
      </c>
      <c r="I16" s="87">
        <v>310802</v>
      </c>
    </row>
    <row r="17" spans="1:9" x14ac:dyDescent="0.2">
      <c r="A17" s="227" t="s">
        <v>124</v>
      </c>
      <c r="B17" s="227"/>
      <c r="C17" s="227"/>
      <c r="D17" s="227"/>
      <c r="E17" s="227"/>
      <c r="F17" s="227"/>
      <c r="G17" s="86">
        <v>11</v>
      </c>
      <c r="H17" s="111">
        <v>348266</v>
      </c>
      <c r="I17" s="87"/>
    </row>
    <row r="18" spans="1:9" x14ac:dyDescent="0.2">
      <c r="A18" s="227" t="s">
        <v>125</v>
      </c>
      <c r="B18" s="227"/>
      <c r="C18" s="227"/>
      <c r="D18" s="227"/>
      <c r="E18" s="227"/>
      <c r="F18" s="227"/>
      <c r="G18" s="86">
        <v>12</v>
      </c>
      <c r="H18" s="108"/>
      <c r="I18" s="87"/>
    </row>
    <row r="19" spans="1:9" x14ac:dyDescent="0.2">
      <c r="A19" s="233" t="s">
        <v>439</v>
      </c>
      <c r="B19" s="233"/>
      <c r="C19" s="233"/>
      <c r="D19" s="233"/>
      <c r="E19" s="233"/>
      <c r="F19" s="233"/>
      <c r="G19" s="88">
        <v>13</v>
      </c>
      <c r="H19" s="89">
        <f>SUM(H20:H22)</f>
        <v>8033894</v>
      </c>
      <c r="I19" s="89">
        <f>SUM(I20:I22)</f>
        <v>11847655</v>
      </c>
    </row>
    <row r="20" spans="1:9" x14ac:dyDescent="0.2">
      <c r="A20" s="227" t="s">
        <v>108</v>
      </c>
      <c r="B20" s="227"/>
      <c r="C20" s="227"/>
      <c r="D20" s="227"/>
      <c r="E20" s="227"/>
      <c r="F20" s="227"/>
      <c r="G20" s="86">
        <v>14</v>
      </c>
      <c r="H20" s="108">
        <v>4423350</v>
      </c>
      <c r="I20" s="87">
        <v>6554839</v>
      </c>
    </row>
    <row r="21" spans="1:9" x14ac:dyDescent="0.2">
      <c r="A21" s="227" t="s">
        <v>109</v>
      </c>
      <c r="B21" s="227"/>
      <c r="C21" s="227"/>
      <c r="D21" s="227"/>
      <c r="E21" s="227"/>
      <c r="F21" s="227"/>
      <c r="G21" s="86">
        <v>15</v>
      </c>
      <c r="H21" s="109">
        <v>2939619</v>
      </c>
      <c r="I21" s="87">
        <v>4053159</v>
      </c>
    </row>
    <row r="22" spans="1:9" x14ac:dyDescent="0.2">
      <c r="A22" s="227" t="s">
        <v>110</v>
      </c>
      <c r="B22" s="227"/>
      <c r="C22" s="227"/>
      <c r="D22" s="227"/>
      <c r="E22" s="227"/>
      <c r="F22" s="227"/>
      <c r="G22" s="86">
        <v>16</v>
      </c>
      <c r="H22" s="109">
        <v>670925</v>
      </c>
      <c r="I22" s="87">
        <v>1239657</v>
      </c>
    </row>
    <row r="23" spans="1:9" x14ac:dyDescent="0.2">
      <c r="A23" s="194" t="s">
        <v>111</v>
      </c>
      <c r="B23" s="194"/>
      <c r="C23" s="194"/>
      <c r="D23" s="194"/>
      <c r="E23" s="194"/>
      <c r="F23" s="194"/>
      <c r="G23" s="86">
        <v>17</v>
      </c>
      <c r="H23" s="109">
        <v>16297</v>
      </c>
      <c r="I23" s="87">
        <v>75341</v>
      </c>
    </row>
    <row r="24" spans="1:9" x14ac:dyDescent="0.2">
      <c r="A24" s="194" t="s">
        <v>112</v>
      </c>
      <c r="B24" s="194"/>
      <c r="C24" s="194"/>
      <c r="D24" s="194"/>
      <c r="E24" s="194"/>
      <c r="F24" s="194"/>
      <c r="G24" s="86">
        <v>18</v>
      </c>
      <c r="H24" s="109">
        <v>1738485</v>
      </c>
      <c r="I24" s="87">
        <v>4821814</v>
      </c>
    </row>
    <row r="25" spans="1:9" x14ac:dyDescent="0.2">
      <c r="A25" s="233" t="s">
        <v>440</v>
      </c>
      <c r="B25" s="233"/>
      <c r="C25" s="233"/>
      <c r="D25" s="233"/>
      <c r="E25" s="233"/>
      <c r="F25" s="233"/>
      <c r="G25" s="88">
        <v>19</v>
      </c>
      <c r="H25" s="89">
        <f>H26+H27</f>
        <v>0</v>
      </c>
      <c r="I25" s="89">
        <f>I26+I27</f>
        <v>0</v>
      </c>
    </row>
    <row r="26" spans="1:9" x14ac:dyDescent="0.2">
      <c r="A26" s="227" t="s">
        <v>126</v>
      </c>
      <c r="B26" s="227"/>
      <c r="C26" s="227"/>
      <c r="D26" s="227"/>
      <c r="E26" s="227"/>
      <c r="F26" s="227"/>
      <c r="G26" s="86">
        <v>20</v>
      </c>
      <c r="H26" s="87"/>
      <c r="I26" s="87"/>
    </row>
    <row r="27" spans="1:9" x14ac:dyDescent="0.2">
      <c r="A27" s="227" t="s">
        <v>127</v>
      </c>
      <c r="B27" s="227"/>
      <c r="C27" s="227"/>
      <c r="D27" s="227"/>
      <c r="E27" s="227"/>
      <c r="F27" s="227"/>
      <c r="G27" s="86">
        <v>21</v>
      </c>
      <c r="H27" s="87"/>
      <c r="I27" s="87"/>
    </row>
    <row r="28" spans="1:9" x14ac:dyDescent="0.2">
      <c r="A28" s="233" t="s">
        <v>441</v>
      </c>
      <c r="B28" s="233"/>
      <c r="C28" s="233"/>
      <c r="D28" s="233"/>
      <c r="E28" s="233"/>
      <c r="F28" s="233"/>
      <c r="G28" s="88">
        <v>22</v>
      </c>
      <c r="H28" s="89">
        <f>SUM(H29:H34)</f>
        <v>152514</v>
      </c>
      <c r="I28" s="89">
        <f>SUM(I29:I34)</f>
        <v>6056</v>
      </c>
    </row>
    <row r="29" spans="1:9" x14ac:dyDescent="0.2">
      <c r="A29" s="227" t="s">
        <v>128</v>
      </c>
      <c r="B29" s="227"/>
      <c r="C29" s="227"/>
      <c r="D29" s="227"/>
      <c r="E29" s="227"/>
      <c r="F29" s="227"/>
      <c r="G29" s="86">
        <v>23</v>
      </c>
      <c r="H29" s="87"/>
      <c r="I29" s="87"/>
    </row>
    <row r="30" spans="1:9" x14ac:dyDescent="0.2">
      <c r="A30" s="227" t="s">
        <v>129</v>
      </c>
      <c r="B30" s="227"/>
      <c r="C30" s="227"/>
      <c r="D30" s="227"/>
      <c r="E30" s="227"/>
      <c r="F30" s="227"/>
      <c r="G30" s="86">
        <v>24</v>
      </c>
      <c r="H30" s="87"/>
      <c r="I30" s="87"/>
    </row>
    <row r="31" spans="1:9" x14ac:dyDescent="0.2">
      <c r="A31" s="227" t="s">
        <v>130</v>
      </c>
      <c r="B31" s="227"/>
      <c r="C31" s="227"/>
      <c r="D31" s="227"/>
      <c r="E31" s="227"/>
      <c r="F31" s="227"/>
      <c r="G31" s="86">
        <v>25</v>
      </c>
      <c r="H31" s="87"/>
      <c r="I31" s="87"/>
    </row>
    <row r="32" spans="1:9" x14ac:dyDescent="0.2">
      <c r="A32" s="227" t="s">
        <v>131</v>
      </c>
      <c r="B32" s="227"/>
      <c r="C32" s="227"/>
      <c r="D32" s="227"/>
      <c r="E32" s="227"/>
      <c r="F32" s="227"/>
      <c r="G32" s="86">
        <v>26</v>
      </c>
      <c r="H32" s="87"/>
      <c r="I32" s="87"/>
    </row>
    <row r="33" spans="1:9" x14ac:dyDescent="0.2">
      <c r="A33" s="227" t="s">
        <v>132</v>
      </c>
      <c r="B33" s="227"/>
      <c r="C33" s="227"/>
      <c r="D33" s="227"/>
      <c r="E33" s="227"/>
      <c r="F33" s="227"/>
      <c r="G33" s="86">
        <v>27</v>
      </c>
      <c r="H33" s="87"/>
      <c r="I33" s="87"/>
    </row>
    <row r="34" spans="1:9" x14ac:dyDescent="0.2">
      <c r="A34" s="227" t="s">
        <v>133</v>
      </c>
      <c r="B34" s="227"/>
      <c r="C34" s="227"/>
      <c r="D34" s="227"/>
      <c r="E34" s="227"/>
      <c r="F34" s="227"/>
      <c r="G34" s="86">
        <v>28</v>
      </c>
      <c r="H34" s="106">
        <v>152514</v>
      </c>
      <c r="I34" s="87">
        <v>6056</v>
      </c>
    </row>
    <row r="35" spans="1:9" x14ac:dyDescent="0.2">
      <c r="A35" s="194" t="s">
        <v>113</v>
      </c>
      <c r="B35" s="194"/>
      <c r="C35" s="194"/>
      <c r="D35" s="194"/>
      <c r="E35" s="194"/>
      <c r="F35" s="194"/>
      <c r="G35" s="86">
        <v>29</v>
      </c>
      <c r="H35" s="87"/>
      <c r="I35" s="87"/>
    </row>
    <row r="36" spans="1:9" x14ac:dyDescent="0.2">
      <c r="A36" s="196" t="s">
        <v>368</v>
      </c>
      <c r="B36" s="196"/>
      <c r="C36" s="196"/>
      <c r="D36" s="196"/>
      <c r="E36" s="196"/>
      <c r="F36" s="196"/>
      <c r="G36" s="88">
        <v>30</v>
      </c>
      <c r="H36" s="89">
        <f>SUM(H37:H46)</f>
        <v>1</v>
      </c>
      <c r="I36" s="89">
        <f>SUM(I37:I46)</f>
        <v>38517931</v>
      </c>
    </row>
    <row r="37" spans="1:9" x14ac:dyDescent="0.2">
      <c r="A37" s="194" t="s">
        <v>134</v>
      </c>
      <c r="B37" s="194"/>
      <c r="C37" s="194"/>
      <c r="D37" s="194"/>
      <c r="E37" s="194"/>
      <c r="F37" s="194"/>
      <c r="G37" s="86">
        <v>31</v>
      </c>
      <c r="H37" s="87"/>
      <c r="I37" s="87">
        <v>26981718</v>
      </c>
    </row>
    <row r="38" spans="1:9" ht="25.15" customHeight="1" x14ac:dyDescent="0.2">
      <c r="A38" s="194" t="s">
        <v>135</v>
      </c>
      <c r="B38" s="194"/>
      <c r="C38" s="194"/>
      <c r="D38" s="194"/>
      <c r="E38" s="194"/>
      <c r="F38" s="194"/>
      <c r="G38" s="86">
        <v>32</v>
      </c>
      <c r="H38" s="87"/>
      <c r="I38" s="87"/>
    </row>
    <row r="39" spans="1:9" ht="28.15" customHeight="1" x14ac:dyDescent="0.2">
      <c r="A39" s="194" t="s">
        <v>136</v>
      </c>
      <c r="B39" s="194"/>
      <c r="C39" s="194"/>
      <c r="D39" s="194"/>
      <c r="E39" s="194"/>
      <c r="F39" s="194"/>
      <c r="G39" s="86">
        <v>33</v>
      </c>
      <c r="H39" s="87"/>
      <c r="I39" s="87">
        <v>4604891</v>
      </c>
    </row>
    <row r="40" spans="1:9" ht="28.15" customHeight="1" x14ac:dyDescent="0.2">
      <c r="A40" s="194" t="s">
        <v>137</v>
      </c>
      <c r="B40" s="194"/>
      <c r="C40" s="194"/>
      <c r="D40" s="194"/>
      <c r="E40" s="194"/>
      <c r="F40" s="194"/>
      <c r="G40" s="86">
        <v>34</v>
      </c>
      <c r="H40" s="87"/>
      <c r="I40" s="87"/>
    </row>
    <row r="41" spans="1:9" ht="22.9" customHeight="1" x14ac:dyDescent="0.2">
      <c r="A41" s="194" t="s">
        <v>138</v>
      </c>
      <c r="B41" s="194"/>
      <c r="C41" s="194"/>
      <c r="D41" s="194"/>
      <c r="E41" s="194"/>
      <c r="F41" s="194"/>
      <c r="G41" s="86">
        <v>35</v>
      </c>
      <c r="H41" s="87"/>
      <c r="I41" s="87">
        <v>186</v>
      </c>
    </row>
    <row r="42" spans="1:9" x14ac:dyDescent="0.2">
      <c r="A42" s="194" t="s">
        <v>139</v>
      </c>
      <c r="B42" s="194"/>
      <c r="C42" s="194"/>
      <c r="D42" s="194"/>
      <c r="E42" s="194"/>
      <c r="F42" s="194"/>
      <c r="G42" s="86">
        <v>36</v>
      </c>
      <c r="H42" s="87"/>
      <c r="I42" s="87"/>
    </row>
    <row r="43" spans="1:9" x14ac:dyDescent="0.2">
      <c r="A43" s="194" t="s">
        <v>140</v>
      </c>
      <c r="B43" s="194"/>
      <c r="C43" s="194"/>
      <c r="D43" s="194"/>
      <c r="E43" s="194"/>
      <c r="F43" s="194"/>
      <c r="G43" s="86">
        <v>37</v>
      </c>
      <c r="H43" s="108">
        <v>1</v>
      </c>
      <c r="I43" s="87">
        <v>598</v>
      </c>
    </row>
    <row r="44" spans="1:9" x14ac:dyDescent="0.2">
      <c r="A44" s="194" t="s">
        <v>141</v>
      </c>
      <c r="B44" s="194"/>
      <c r="C44" s="194"/>
      <c r="D44" s="194"/>
      <c r="E44" s="194"/>
      <c r="F44" s="194"/>
      <c r="G44" s="86">
        <v>38</v>
      </c>
      <c r="H44" s="87"/>
      <c r="I44" s="87">
        <v>14119</v>
      </c>
    </row>
    <row r="45" spans="1:9" x14ac:dyDescent="0.2">
      <c r="A45" s="194" t="s">
        <v>142</v>
      </c>
      <c r="B45" s="194"/>
      <c r="C45" s="194"/>
      <c r="D45" s="194"/>
      <c r="E45" s="194"/>
      <c r="F45" s="194"/>
      <c r="G45" s="86">
        <v>39</v>
      </c>
      <c r="H45" s="87"/>
      <c r="I45" s="87"/>
    </row>
    <row r="46" spans="1:9" x14ac:dyDescent="0.2">
      <c r="A46" s="194" t="s">
        <v>143</v>
      </c>
      <c r="B46" s="194"/>
      <c r="C46" s="194"/>
      <c r="D46" s="194"/>
      <c r="E46" s="194"/>
      <c r="F46" s="194"/>
      <c r="G46" s="86">
        <v>40</v>
      </c>
      <c r="H46" s="87"/>
      <c r="I46" s="87">
        <v>6916419</v>
      </c>
    </row>
    <row r="47" spans="1:9" x14ac:dyDescent="0.2">
      <c r="A47" s="196" t="s">
        <v>369</v>
      </c>
      <c r="B47" s="196"/>
      <c r="C47" s="196"/>
      <c r="D47" s="196"/>
      <c r="E47" s="196"/>
      <c r="F47" s="196"/>
      <c r="G47" s="88">
        <v>41</v>
      </c>
      <c r="H47" s="89">
        <f>SUM(H48:H54)</f>
        <v>50740</v>
      </c>
      <c r="I47" s="89">
        <f>SUM(I48:I54)</f>
        <v>33824</v>
      </c>
    </row>
    <row r="48" spans="1:9" ht="23.45" customHeight="1" x14ac:dyDescent="0.2">
      <c r="A48" s="194" t="s">
        <v>144</v>
      </c>
      <c r="B48" s="194"/>
      <c r="C48" s="194"/>
      <c r="D48" s="194"/>
      <c r="E48" s="194"/>
      <c r="F48" s="194"/>
      <c r="G48" s="86">
        <v>42</v>
      </c>
      <c r="H48" s="108">
        <v>49932</v>
      </c>
      <c r="I48" s="87">
        <v>4200</v>
      </c>
    </row>
    <row r="49" spans="1:9" x14ac:dyDescent="0.2">
      <c r="A49" s="219" t="s">
        <v>145</v>
      </c>
      <c r="B49" s="219"/>
      <c r="C49" s="219"/>
      <c r="D49" s="219"/>
      <c r="E49" s="219"/>
      <c r="F49" s="219"/>
      <c r="G49" s="86">
        <v>43</v>
      </c>
      <c r="H49" s="109"/>
      <c r="I49" s="87">
        <v>1884</v>
      </c>
    </row>
    <row r="50" spans="1:9" x14ac:dyDescent="0.2">
      <c r="A50" s="219" t="s">
        <v>146</v>
      </c>
      <c r="B50" s="219"/>
      <c r="C50" s="219"/>
      <c r="D50" s="219"/>
      <c r="E50" s="219"/>
      <c r="F50" s="219"/>
      <c r="G50" s="86">
        <v>44</v>
      </c>
      <c r="H50" s="109">
        <v>525</v>
      </c>
      <c r="I50" s="87">
        <v>692</v>
      </c>
    </row>
    <row r="51" spans="1:9" x14ac:dyDescent="0.2">
      <c r="A51" s="219" t="s">
        <v>147</v>
      </c>
      <c r="B51" s="219"/>
      <c r="C51" s="219"/>
      <c r="D51" s="219"/>
      <c r="E51" s="219"/>
      <c r="F51" s="219"/>
      <c r="G51" s="86">
        <v>45</v>
      </c>
      <c r="H51" s="109">
        <v>283</v>
      </c>
      <c r="I51" s="87">
        <v>27048</v>
      </c>
    </row>
    <row r="52" spans="1:9" x14ac:dyDescent="0.2">
      <c r="A52" s="219" t="s">
        <v>148</v>
      </c>
      <c r="B52" s="219"/>
      <c r="C52" s="219"/>
      <c r="D52" s="219"/>
      <c r="E52" s="219"/>
      <c r="F52" s="219"/>
      <c r="G52" s="86">
        <v>46</v>
      </c>
      <c r="H52" s="87"/>
      <c r="I52" s="87"/>
    </row>
    <row r="53" spans="1:9" x14ac:dyDescent="0.2">
      <c r="A53" s="219" t="s">
        <v>149</v>
      </c>
      <c r="B53" s="219"/>
      <c r="C53" s="219"/>
      <c r="D53" s="219"/>
      <c r="E53" s="219"/>
      <c r="F53" s="219"/>
      <c r="G53" s="86">
        <v>47</v>
      </c>
      <c r="H53" s="87"/>
      <c r="I53" s="87"/>
    </row>
    <row r="54" spans="1:9" x14ac:dyDescent="0.2">
      <c r="A54" s="219" t="s">
        <v>150</v>
      </c>
      <c r="B54" s="219"/>
      <c r="C54" s="219"/>
      <c r="D54" s="219"/>
      <c r="E54" s="219"/>
      <c r="F54" s="219"/>
      <c r="G54" s="86">
        <v>48</v>
      </c>
      <c r="H54" s="87"/>
      <c r="I54" s="87"/>
    </row>
    <row r="55" spans="1:9" ht="30.6" customHeight="1" x14ac:dyDescent="0.2">
      <c r="A55" s="215" t="s">
        <v>151</v>
      </c>
      <c r="B55" s="215"/>
      <c r="C55" s="215"/>
      <c r="D55" s="215"/>
      <c r="E55" s="215"/>
      <c r="F55" s="215"/>
      <c r="G55" s="86">
        <v>49</v>
      </c>
      <c r="H55" s="87"/>
      <c r="I55" s="87"/>
    </row>
    <row r="56" spans="1:9" x14ac:dyDescent="0.2">
      <c r="A56" s="215" t="s">
        <v>152</v>
      </c>
      <c r="B56" s="215"/>
      <c r="C56" s="215"/>
      <c r="D56" s="215"/>
      <c r="E56" s="215"/>
      <c r="F56" s="215"/>
      <c r="G56" s="86">
        <v>50</v>
      </c>
      <c r="H56" s="87"/>
      <c r="I56" s="87"/>
    </row>
    <row r="57" spans="1:9" ht="28.9" customHeight="1" x14ac:dyDescent="0.2">
      <c r="A57" s="215" t="s">
        <v>153</v>
      </c>
      <c r="B57" s="215"/>
      <c r="C57" s="215"/>
      <c r="D57" s="215"/>
      <c r="E57" s="215"/>
      <c r="F57" s="215"/>
      <c r="G57" s="86">
        <v>51</v>
      </c>
      <c r="H57" s="87"/>
      <c r="I57" s="87"/>
    </row>
    <row r="58" spans="1:9" x14ac:dyDescent="0.2">
      <c r="A58" s="215" t="s">
        <v>154</v>
      </c>
      <c r="B58" s="215"/>
      <c r="C58" s="215"/>
      <c r="D58" s="215"/>
      <c r="E58" s="215"/>
      <c r="F58" s="215"/>
      <c r="G58" s="86">
        <v>52</v>
      </c>
      <c r="H58" s="87"/>
      <c r="I58" s="87"/>
    </row>
    <row r="59" spans="1:9" x14ac:dyDescent="0.2">
      <c r="A59" s="196" t="s">
        <v>370</v>
      </c>
      <c r="B59" s="196"/>
      <c r="C59" s="196"/>
      <c r="D59" s="196"/>
      <c r="E59" s="196"/>
      <c r="F59" s="196"/>
      <c r="G59" s="88">
        <v>53</v>
      </c>
      <c r="H59" s="89">
        <f>H7+H36+H55+H56</f>
        <v>10734813</v>
      </c>
      <c r="I59" s="89">
        <f>I7+I36+I55+I56</f>
        <v>56100927</v>
      </c>
    </row>
    <row r="60" spans="1:9" x14ac:dyDescent="0.2">
      <c r="A60" s="196" t="s">
        <v>371</v>
      </c>
      <c r="B60" s="196"/>
      <c r="C60" s="196"/>
      <c r="D60" s="196"/>
      <c r="E60" s="196"/>
      <c r="F60" s="196"/>
      <c r="G60" s="88">
        <v>54</v>
      </c>
      <c r="H60" s="89">
        <f>H13+H47+H57+H58</f>
        <v>10601706</v>
      </c>
      <c r="I60" s="89">
        <f>I13+I47+I57+I58</f>
        <v>17095492</v>
      </c>
    </row>
    <row r="61" spans="1:9" x14ac:dyDescent="0.2">
      <c r="A61" s="196" t="s">
        <v>373</v>
      </c>
      <c r="B61" s="196"/>
      <c r="C61" s="196"/>
      <c r="D61" s="196"/>
      <c r="E61" s="196"/>
      <c r="F61" s="196"/>
      <c r="G61" s="88">
        <v>55</v>
      </c>
      <c r="H61" s="89">
        <f>H59-H60</f>
        <v>133107</v>
      </c>
      <c r="I61" s="89">
        <f>I59-I60</f>
        <v>39005435</v>
      </c>
    </row>
    <row r="62" spans="1:9" x14ac:dyDescent="0.2">
      <c r="A62" s="228" t="s">
        <v>374</v>
      </c>
      <c r="B62" s="228"/>
      <c r="C62" s="228"/>
      <c r="D62" s="228"/>
      <c r="E62" s="228"/>
      <c r="F62" s="228"/>
      <c r="G62" s="88">
        <v>56</v>
      </c>
      <c r="H62" s="89">
        <f>+IF((H59-H60)&gt;0,(H59-H60),0)</f>
        <v>133107</v>
      </c>
      <c r="I62" s="89">
        <f>+IF((I59-I60)&gt;0,(I59-I60),0)</f>
        <v>39005435</v>
      </c>
    </row>
    <row r="63" spans="1:9" x14ac:dyDescent="0.2">
      <c r="A63" s="228" t="s">
        <v>375</v>
      </c>
      <c r="B63" s="228"/>
      <c r="C63" s="228"/>
      <c r="D63" s="228"/>
      <c r="E63" s="228"/>
      <c r="F63" s="228"/>
      <c r="G63" s="88">
        <v>57</v>
      </c>
      <c r="H63" s="89">
        <f>+IF((H59-H60)&lt;0,(H59-H60),0)</f>
        <v>0</v>
      </c>
      <c r="I63" s="89">
        <f>+IF((I59-I60)&lt;0,(I59-I60),0)</f>
        <v>0</v>
      </c>
    </row>
    <row r="64" spans="1:9" x14ac:dyDescent="0.2">
      <c r="A64" s="215" t="s">
        <v>114</v>
      </c>
      <c r="B64" s="215"/>
      <c r="C64" s="215"/>
      <c r="D64" s="215"/>
      <c r="E64" s="215"/>
      <c r="F64" s="215"/>
      <c r="G64" s="86">
        <v>58</v>
      </c>
      <c r="H64" s="87"/>
      <c r="I64" s="87">
        <v>2123177</v>
      </c>
    </row>
    <row r="65" spans="1:9" x14ac:dyDescent="0.2">
      <c r="A65" s="196" t="s">
        <v>376</v>
      </c>
      <c r="B65" s="196"/>
      <c r="C65" s="196"/>
      <c r="D65" s="196"/>
      <c r="E65" s="196"/>
      <c r="F65" s="196"/>
      <c r="G65" s="88">
        <v>59</v>
      </c>
      <c r="H65" s="89">
        <f>H61-H64</f>
        <v>133107</v>
      </c>
      <c r="I65" s="89">
        <f>I61-I64</f>
        <v>36882258</v>
      </c>
    </row>
    <row r="66" spans="1:9" x14ac:dyDescent="0.2">
      <c r="A66" s="228" t="s">
        <v>377</v>
      </c>
      <c r="B66" s="228"/>
      <c r="C66" s="228"/>
      <c r="D66" s="228"/>
      <c r="E66" s="228"/>
      <c r="F66" s="228"/>
      <c r="G66" s="88">
        <v>60</v>
      </c>
      <c r="H66" s="89">
        <f>+IF((H61-H64)&gt;0,(H61-H64),0)</f>
        <v>133107</v>
      </c>
      <c r="I66" s="89">
        <f>+IF((I61-I64)&gt;0,(I61-I64),0)</f>
        <v>36882258</v>
      </c>
    </row>
    <row r="67" spans="1:9" x14ac:dyDescent="0.2">
      <c r="A67" s="228" t="s">
        <v>378</v>
      </c>
      <c r="B67" s="228"/>
      <c r="C67" s="228"/>
      <c r="D67" s="228"/>
      <c r="E67" s="228"/>
      <c r="F67" s="228"/>
      <c r="G67" s="88">
        <v>61</v>
      </c>
      <c r="H67" s="89">
        <f>+IF((H61-H64)&lt;0,(H61-H64),0)</f>
        <v>0</v>
      </c>
      <c r="I67" s="89">
        <f>+IF((I61-I64)&lt;0,(I61-I64),0)</f>
        <v>0</v>
      </c>
    </row>
    <row r="68" spans="1:9" x14ac:dyDescent="0.2">
      <c r="A68" s="217" t="s">
        <v>155</v>
      </c>
      <c r="B68" s="217"/>
      <c r="C68" s="217"/>
      <c r="D68" s="217"/>
      <c r="E68" s="217"/>
      <c r="F68" s="217"/>
      <c r="G68" s="229"/>
      <c r="H68" s="229"/>
      <c r="I68" s="229"/>
    </row>
    <row r="69" spans="1:9" ht="25.9" customHeight="1" x14ac:dyDescent="0.2">
      <c r="A69" s="196" t="s">
        <v>379</v>
      </c>
      <c r="B69" s="196"/>
      <c r="C69" s="196"/>
      <c r="D69" s="196"/>
      <c r="E69" s="196"/>
      <c r="F69" s="196"/>
      <c r="G69" s="88">
        <v>62</v>
      </c>
      <c r="H69" s="89">
        <f>H70-H71</f>
        <v>0</v>
      </c>
      <c r="I69" s="89">
        <f>I70-I71</f>
        <v>0</v>
      </c>
    </row>
    <row r="70" spans="1:9" x14ac:dyDescent="0.2">
      <c r="A70" s="219" t="s">
        <v>156</v>
      </c>
      <c r="B70" s="219"/>
      <c r="C70" s="219"/>
      <c r="D70" s="219"/>
      <c r="E70" s="219"/>
      <c r="F70" s="219"/>
      <c r="G70" s="86">
        <v>63</v>
      </c>
      <c r="H70" s="87"/>
      <c r="I70" s="87"/>
    </row>
    <row r="71" spans="1:9" x14ac:dyDescent="0.2">
      <c r="A71" s="219" t="s">
        <v>157</v>
      </c>
      <c r="B71" s="219"/>
      <c r="C71" s="219"/>
      <c r="D71" s="219"/>
      <c r="E71" s="219"/>
      <c r="F71" s="219"/>
      <c r="G71" s="86">
        <v>64</v>
      </c>
      <c r="H71" s="87"/>
      <c r="I71" s="87"/>
    </row>
    <row r="72" spans="1:9" x14ac:dyDescent="0.2">
      <c r="A72" s="215" t="s">
        <v>158</v>
      </c>
      <c r="B72" s="215"/>
      <c r="C72" s="215"/>
      <c r="D72" s="215"/>
      <c r="E72" s="215"/>
      <c r="F72" s="215"/>
      <c r="G72" s="86">
        <v>65</v>
      </c>
      <c r="H72" s="87"/>
      <c r="I72" s="87"/>
    </row>
    <row r="73" spans="1:9" x14ac:dyDescent="0.2">
      <c r="A73" s="228" t="s">
        <v>380</v>
      </c>
      <c r="B73" s="228"/>
      <c r="C73" s="228"/>
      <c r="D73" s="228"/>
      <c r="E73" s="228"/>
      <c r="F73" s="228"/>
      <c r="G73" s="88">
        <v>66</v>
      </c>
      <c r="H73" s="95"/>
      <c r="I73" s="95"/>
    </row>
    <row r="74" spans="1:9" x14ac:dyDescent="0.2">
      <c r="A74" s="228" t="s">
        <v>381</v>
      </c>
      <c r="B74" s="228"/>
      <c r="C74" s="228"/>
      <c r="D74" s="228"/>
      <c r="E74" s="228"/>
      <c r="F74" s="228"/>
      <c r="G74" s="88">
        <v>67</v>
      </c>
      <c r="H74" s="95"/>
      <c r="I74" s="95"/>
    </row>
    <row r="75" spans="1:9" x14ac:dyDescent="0.2">
      <c r="A75" s="217" t="s">
        <v>159</v>
      </c>
      <c r="B75" s="217"/>
      <c r="C75" s="217"/>
      <c r="D75" s="217"/>
      <c r="E75" s="217"/>
      <c r="F75" s="217"/>
      <c r="G75" s="229"/>
      <c r="H75" s="229"/>
      <c r="I75" s="229"/>
    </row>
    <row r="76" spans="1:9" x14ac:dyDescent="0.2">
      <c r="A76" s="196" t="s">
        <v>382</v>
      </c>
      <c r="B76" s="196"/>
      <c r="C76" s="196"/>
      <c r="D76" s="196"/>
      <c r="E76" s="196"/>
      <c r="F76" s="196"/>
      <c r="G76" s="88">
        <v>68</v>
      </c>
      <c r="H76" s="95"/>
      <c r="I76" s="95"/>
    </row>
    <row r="77" spans="1:9" x14ac:dyDescent="0.2">
      <c r="A77" s="240" t="s">
        <v>383</v>
      </c>
      <c r="B77" s="240"/>
      <c r="C77" s="240"/>
      <c r="D77" s="240"/>
      <c r="E77" s="240"/>
      <c r="F77" s="240"/>
      <c r="G77" s="96">
        <v>69</v>
      </c>
      <c r="H77" s="97"/>
      <c r="I77" s="97"/>
    </row>
    <row r="78" spans="1:9" x14ac:dyDescent="0.2">
      <c r="A78" s="240" t="s">
        <v>384</v>
      </c>
      <c r="B78" s="240"/>
      <c r="C78" s="240"/>
      <c r="D78" s="240"/>
      <c r="E78" s="240"/>
      <c r="F78" s="240"/>
      <c r="G78" s="96">
        <v>70</v>
      </c>
      <c r="H78" s="97"/>
      <c r="I78" s="97"/>
    </row>
    <row r="79" spans="1:9" x14ac:dyDescent="0.2">
      <c r="A79" s="196" t="s">
        <v>385</v>
      </c>
      <c r="B79" s="196"/>
      <c r="C79" s="196"/>
      <c r="D79" s="196"/>
      <c r="E79" s="196"/>
      <c r="F79" s="196"/>
      <c r="G79" s="88">
        <v>71</v>
      </c>
      <c r="H79" s="95"/>
      <c r="I79" s="95"/>
    </row>
    <row r="80" spans="1:9" x14ac:dyDescent="0.2">
      <c r="A80" s="196" t="s">
        <v>386</v>
      </c>
      <c r="B80" s="196"/>
      <c r="C80" s="196"/>
      <c r="D80" s="196"/>
      <c r="E80" s="196"/>
      <c r="F80" s="196"/>
      <c r="G80" s="88">
        <v>72</v>
      </c>
      <c r="H80" s="95"/>
      <c r="I80" s="95"/>
    </row>
    <row r="81" spans="1:9" x14ac:dyDescent="0.2">
      <c r="A81" s="228" t="s">
        <v>387</v>
      </c>
      <c r="B81" s="228"/>
      <c r="C81" s="228"/>
      <c r="D81" s="228"/>
      <c r="E81" s="228"/>
      <c r="F81" s="228"/>
      <c r="G81" s="88">
        <v>73</v>
      </c>
      <c r="H81" s="95"/>
      <c r="I81" s="95"/>
    </row>
    <row r="82" spans="1:9" x14ac:dyDescent="0.2">
      <c r="A82" s="228" t="s">
        <v>388</v>
      </c>
      <c r="B82" s="228"/>
      <c r="C82" s="228"/>
      <c r="D82" s="228"/>
      <c r="E82" s="228"/>
      <c r="F82" s="228"/>
      <c r="G82" s="88">
        <v>74</v>
      </c>
      <c r="H82" s="95"/>
      <c r="I82" s="95"/>
    </row>
    <row r="83" spans="1:9" x14ac:dyDescent="0.2">
      <c r="A83" s="217" t="s">
        <v>115</v>
      </c>
      <c r="B83" s="217"/>
      <c r="C83" s="217"/>
      <c r="D83" s="217"/>
      <c r="E83" s="217"/>
      <c r="F83" s="217"/>
      <c r="G83" s="229"/>
      <c r="H83" s="229"/>
      <c r="I83" s="229"/>
    </row>
    <row r="84" spans="1:9" x14ac:dyDescent="0.2">
      <c r="A84" s="230" t="s">
        <v>389</v>
      </c>
      <c r="B84" s="230"/>
      <c r="C84" s="230"/>
      <c r="D84" s="230"/>
      <c r="E84" s="230"/>
      <c r="F84" s="230"/>
      <c r="G84" s="88">
        <v>75</v>
      </c>
      <c r="H84" s="98">
        <f>H85+H86</f>
        <v>0</v>
      </c>
      <c r="I84" s="98">
        <f>I85+I86</f>
        <v>0</v>
      </c>
    </row>
    <row r="85" spans="1:9" x14ac:dyDescent="0.2">
      <c r="A85" s="231" t="s">
        <v>160</v>
      </c>
      <c r="B85" s="231"/>
      <c r="C85" s="231"/>
      <c r="D85" s="231"/>
      <c r="E85" s="231"/>
      <c r="F85" s="231"/>
      <c r="G85" s="86">
        <v>76</v>
      </c>
      <c r="H85" s="99"/>
      <c r="I85" s="99"/>
    </row>
    <row r="86" spans="1:9" x14ac:dyDescent="0.2">
      <c r="A86" s="231" t="s">
        <v>161</v>
      </c>
      <c r="B86" s="231"/>
      <c r="C86" s="231"/>
      <c r="D86" s="231"/>
      <c r="E86" s="231"/>
      <c r="F86" s="231"/>
      <c r="G86" s="86">
        <v>77</v>
      </c>
      <c r="H86" s="99"/>
      <c r="I86" s="99"/>
    </row>
    <row r="87" spans="1:9" x14ac:dyDescent="0.2">
      <c r="A87" s="237" t="s">
        <v>117</v>
      </c>
      <c r="B87" s="237"/>
      <c r="C87" s="237"/>
      <c r="D87" s="237"/>
      <c r="E87" s="237"/>
      <c r="F87" s="237"/>
      <c r="G87" s="238"/>
      <c r="H87" s="238"/>
      <c r="I87" s="238"/>
    </row>
    <row r="88" spans="1:9" x14ac:dyDescent="0.2">
      <c r="A88" s="239" t="s">
        <v>162</v>
      </c>
      <c r="B88" s="239"/>
      <c r="C88" s="239"/>
      <c r="D88" s="239"/>
      <c r="E88" s="239"/>
      <c r="F88" s="239"/>
      <c r="G88" s="86">
        <v>78</v>
      </c>
      <c r="H88" s="99">
        <v>133107</v>
      </c>
      <c r="I88" s="99">
        <v>36882258</v>
      </c>
    </row>
    <row r="89" spans="1:9" ht="29.25" customHeight="1" x14ac:dyDescent="0.2">
      <c r="A89" s="236" t="s">
        <v>434</v>
      </c>
      <c r="B89" s="236"/>
      <c r="C89" s="236"/>
      <c r="D89" s="236"/>
      <c r="E89" s="236"/>
      <c r="F89" s="236"/>
      <c r="G89" s="88">
        <v>79</v>
      </c>
      <c r="H89" s="98">
        <f>H90+H97</f>
        <v>0</v>
      </c>
      <c r="I89" s="98">
        <f>I90+I97</f>
        <v>0</v>
      </c>
    </row>
    <row r="90" spans="1:9" ht="24.6" customHeight="1" x14ac:dyDescent="0.2">
      <c r="A90" s="232" t="s">
        <v>442</v>
      </c>
      <c r="B90" s="232"/>
      <c r="C90" s="232"/>
      <c r="D90" s="232"/>
      <c r="E90" s="232"/>
      <c r="F90" s="232"/>
      <c r="G90" s="88">
        <v>80</v>
      </c>
      <c r="H90" s="98">
        <f>SUM(H91:H95)</f>
        <v>0</v>
      </c>
      <c r="I90" s="98">
        <f>SUM(I91:I95)</f>
        <v>0</v>
      </c>
    </row>
    <row r="91" spans="1:9" ht="24.6" customHeight="1" x14ac:dyDescent="0.2">
      <c r="A91" s="219" t="s">
        <v>352</v>
      </c>
      <c r="B91" s="219"/>
      <c r="C91" s="219"/>
      <c r="D91" s="219"/>
      <c r="E91" s="219"/>
      <c r="F91" s="219"/>
      <c r="G91" s="88">
        <v>81</v>
      </c>
      <c r="H91" s="99"/>
      <c r="I91" s="99"/>
    </row>
    <row r="92" spans="1:9" ht="39" customHeight="1" x14ac:dyDescent="0.2">
      <c r="A92" s="219" t="s">
        <v>353</v>
      </c>
      <c r="B92" s="219"/>
      <c r="C92" s="219"/>
      <c r="D92" s="219"/>
      <c r="E92" s="219"/>
      <c r="F92" s="219"/>
      <c r="G92" s="88">
        <v>82</v>
      </c>
      <c r="H92" s="99"/>
      <c r="I92" s="99"/>
    </row>
    <row r="93" spans="1:9" ht="44.25" customHeight="1" x14ac:dyDescent="0.2">
      <c r="A93" s="219" t="s">
        <v>354</v>
      </c>
      <c r="B93" s="219"/>
      <c r="C93" s="219"/>
      <c r="D93" s="219"/>
      <c r="E93" s="219"/>
      <c r="F93" s="219"/>
      <c r="G93" s="88">
        <v>83</v>
      </c>
      <c r="H93" s="99"/>
      <c r="I93" s="99"/>
    </row>
    <row r="94" spans="1:9" ht="16.5" customHeight="1" x14ac:dyDescent="0.2">
      <c r="A94" s="219" t="s">
        <v>355</v>
      </c>
      <c r="B94" s="219"/>
      <c r="C94" s="219"/>
      <c r="D94" s="219"/>
      <c r="E94" s="219"/>
      <c r="F94" s="219"/>
      <c r="G94" s="88">
        <v>84</v>
      </c>
      <c r="H94" s="99"/>
      <c r="I94" s="99"/>
    </row>
    <row r="95" spans="1:9" ht="13.5" customHeight="1" x14ac:dyDescent="0.2">
      <c r="A95" s="219" t="s">
        <v>356</v>
      </c>
      <c r="B95" s="219"/>
      <c r="C95" s="219"/>
      <c r="D95" s="219"/>
      <c r="E95" s="219"/>
      <c r="F95" s="219"/>
      <c r="G95" s="88">
        <v>85</v>
      </c>
      <c r="H95" s="99"/>
      <c r="I95" s="99"/>
    </row>
    <row r="96" spans="1:9" ht="24.6" customHeight="1" x14ac:dyDescent="0.2">
      <c r="A96" s="219" t="s">
        <v>357</v>
      </c>
      <c r="B96" s="219"/>
      <c r="C96" s="219"/>
      <c r="D96" s="219"/>
      <c r="E96" s="219"/>
      <c r="F96" s="219"/>
      <c r="G96" s="88">
        <v>86</v>
      </c>
      <c r="H96" s="99"/>
      <c r="I96" s="99"/>
    </row>
    <row r="97" spans="1:9" ht="24.6" customHeight="1" x14ac:dyDescent="0.2">
      <c r="A97" s="232" t="s">
        <v>435</v>
      </c>
      <c r="B97" s="232"/>
      <c r="C97" s="232"/>
      <c r="D97" s="232"/>
      <c r="E97" s="232"/>
      <c r="F97" s="232"/>
      <c r="G97" s="88">
        <v>87</v>
      </c>
      <c r="H97" s="98">
        <f>SUM(H98:H105)</f>
        <v>0</v>
      </c>
      <c r="I97" s="98">
        <f>SUM(I98:I105)</f>
        <v>0</v>
      </c>
    </row>
    <row r="98" spans="1:9" x14ac:dyDescent="0.2">
      <c r="A98" s="219" t="s">
        <v>163</v>
      </c>
      <c r="B98" s="219"/>
      <c r="C98" s="219"/>
      <c r="D98" s="219"/>
      <c r="E98" s="219"/>
      <c r="F98" s="219"/>
      <c r="G98" s="86">
        <v>88</v>
      </c>
      <c r="H98" s="99"/>
      <c r="I98" s="99"/>
    </row>
    <row r="99" spans="1:9" ht="35.25" customHeight="1" x14ac:dyDescent="0.2">
      <c r="A99" s="219" t="s">
        <v>358</v>
      </c>
      <c r="B99" s="219"/>
      <c r="C99" s="219"/>
      <c r="D99" s="219"/>
      <c r="E99" s="219"/>
      <c r="F99" s="219"/>
      <c r="G99" s="86">
        <v>89</v>
      </c>
      <c r="H99" s="99"/>
      <c r="I99" s="99"/>
    </row>
    <row r="100" spans="1:9" x14ac:dyDescent="0.2">
      <c r="A100" s="219" t="s">
        <v>359</v>
      </c>
      <c r="B100" s="219"/>
      <c r="C100" s="219"/>
      <c r="D100" s="219"/>
      <c r="E100" s="219"/>
      <c r="F100" s="219"/>
      <c r="G100" s="86">
        <v>90</v>
      </c>
      <c r="H100" s="99"/>
      <c r="I100" s="99"/>
    </row>
    <row r="101" spans="1:9" ht="33.75" customHeight="1" x14ac:dyDescent="0.2">
      <c r="A101" s="219" t="s">
        <v>360</v>
      </c>
      <c r="B101" s="219"/>
      <c r="C101" s="219"/>
      <c r="D101" s="219"/>
      <c r="E101" s="219"/>
      <c r="F101" s="219"/>
      <c r="G101" s="86">
        <v>91</v>
      </c>
      <c r="H101" s="99"/>
      <c r="I101" s="99"/>
    </row>
    <row r="102" spans="1:9" ht="29.25" customHeight="1" x14ac:dyDescent="0.2">
      <c r="A102" s="219" t="s">
        <v>361</v>
      </c>
      <c r="B102" s="219"/>
      <c r="C102" s="219"/>
      <c r="D102" s="219"/>
      <c r="E102" s="219"/>
      <c r="F102" s="219"/>
      <c r="G102" s="86">
        <v>92</v>
      </c>
      <c r="H102" s="99"/>
      <c r="I102" s="99"/>
    </row>
    <row r="103" spans="1:9" x14ac:dyDescent="0.2">
      <c r="A103" s="219" t="s">
        <v>362</v>
      </c>
      <c r="B103" s="219"/>
      <c r="C103" s="219"/>
      <c r="D103" s="219"/>
      <c r="E103" s="219"/>
      <c r="F103" s="219"/>
      <c r="G103" s="86">
        <v>93</v>
      </c>
      <c r="H103" s="99"/>
      <c r="I103" s="99"/>
    </row>
    <row r="104" spans="1:9" ht="24.75" customHeight="1" x14ac:dyDescent="0.2">
      <c r="A104" s="219" t="s">
        <v>363</v>
      </c>
      <c r="B104" s="219"/>
      <c r="C104" s="219"/>
      <c r="D104" s="219"/>
      <c r="E104" s="219"/>
      <c r="F104" s="219"/>
      <c r="G104" s="86">
        <v>94</v>
      </c>
      <c r="H104" s="99"/>
      <c r="I104" s="99"/>
    </row>
    <row r="105" spans="1:9" ht="15.75" customHeight="1" x14ac:dyDescent="0.2">
      <c r="A105" s="219" t="s">
        <v>364</v>
      </c>
      <c r="B105" s="219"/>
      <c r="C105" s="219"/>
      <c r="D105" s="219"/>
      <c r="E105" s="219"/>
      <c r="F105" s="219"/>
      <c r="G105" s="86">
        <v>95</v>
      </c>
      <c r="H105" s="99"/>
      <c r="I105" s="99"/>
    </row>
    <row r="106" spans="1:9" ht="24.75" customHeight="1" x14ac:dyDescent="0.2">
      <c r="A106" s="219" t="s">
        <v>365</v>
      </c>
      <c r="B106" s="219"/>
      <c r="C106" s="219"/>
      <c r="D106" s="219"/>
      <c r="E106" s="219"/>
      <c r="F106" s="219"/>
      <c r="G106" s="86">
        <v>96</v>
      </c>
      <c r="H106" s="99"/>
      <c r="I106" s="99"/>
    </row>
    <row r="107" spans="1:9" ht="27.6" customHeight="1" x14ac:dyDescent="0.2">
      <c r="A107" s="236" t="s">
        <v>437</v>
      </c>
      <c r="B107" s="236"/>
      <c r="C107" s="236"/>
      <c r="D107" s="236"/>
      <c r="E107" s="236"/>
      <c r="F107" s="236"/>
      <c r="G107" s="88">
        <v>97</v>
      </c>
      <c r="H107" s="98">
        <f>H90+H97-H106-H96</f>
        <v>0</v>
      </c>
      <c r="I107" s="98">
        <f>I90+I97-I106-I96</f>
        <v>0</v>
      </c>
    </row>
    <row r="108" spans="1:9" x14ac:dyDescent="0.2">
      <c r="A108" s="236" t="s">
        <v>372</v>
      </c>
      <c r="B108" s="236"/>
      <c r="C108" s="236"/>
      <c r="D108" s="236"/>
      <c r="E108" s="236"/>
      <c r="F108" s="236"/>
      <c r="G108" s="88">
        <v>98</v>
      </c>
      <c r="H108" s="98">
        <f>H88+H107</f>
        <v>133107</v>
      </c>
      <c r="I108" s="98">
        <f>I88+I107</f>
        <v>36882258</v>
      </c>
    </row>
    <row r="109" spans="1:9" x14ac:dyDescent="0.2">
      <c r="A109" s="217" t="s">
        <v>164</v>
      </c>
      <c r="B109" s="217"/>
      <c r="C109" s="217"/>
      <c r="D109" s="217"/>
      <c r="E109" s="217"/>
      <c r="F109" s="217"/>
      <c r="G109" s="229"/>
      <c r="H109" s="229"/>
      <c r="I109" s="229"/>
    </row>
    <row r="110" spans="1:9" ht="24.75" customHeight="1" x14ac:dyDescent="0.2">
      <c r="A110" s="230" t="s">
        <v>436</v>
      </c>
      <c r="B110" s="230"/>
      <c r="C110" s="230"/>
      <c r="D110" s="230"/>
      <c r="E110" s="230"/>
      <c r="F110" s="230"/>
      <c r="G110" s="88">
        <v>99</v>
      </c>
      <c r="H110" s="98">
        <f>H111+H112</f>
        <v>0</v>
      </c>
      <c r="I110" s="98">
        <f>I111+I112</f>
        <v>0</v>
      </c>
    </row>
    <row r="111" spans="1:9" x14ac:dyDescent="0.2">
      <c r="A111" s="231" t="s">
        <v>116</v>
      </c>
      <c r="B111" s="231"/>
      <c r="C111" s="231"/>
      <c r="D111" s="231"/>
      <c r="E111" s="231"/>
      <c r="F111" s="231"/>
      <c r="G111" s="86">
        <v>100</v>
      </c>
      <c r="H111" s="99"/>
      <c r="I111" s="99"/>
    </row>
    <row r="112" spans="1:9" x14ac:dyDescent="0.2">
      <c r="A112" s="231" t="s">
        <v>165</v>
      </c>
      <c r="B112" s="231"/>
      <c r="C112" s="231"/>
      <c r="D112" s="231"/>
      <c r="E112" s="231"/>
      <c r="F112" s="231"/>
      <c r="G112" s="86">
        <v>101</v>
      </c>
      <c r="H112" s="99"/>
      <c r="I112" s="99"/>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88:I108 H61:I61 H64:I65 H72:I72 H69:I69 H76:I76 H79:I80 H84:I86 I25:I34 H25:H33">
      <formula1>999999999999</formula1>
    </dataValidation>
    <dataValidation type="whole" operator="greaterThanOrEqual" allowBlank="1" showInputMessage="1" showErrorMessage="1" errorTitle="Pogrešan upis" error="Dopušten je upis samo pozitivnih cjelobrojnih vrijednosti" sqref="H70:I71 H77:I78 H66:I67 H73:I74 H62:I63 H54:I60 H19 H13 H81:I82 I7:I13 H7 I15:I24 H15 I35:I52 H35:H42 H44:H47 H52">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7" zoomScale="110" zoomScaleNormal="100" workbookViewId="0">
      <selection activeCell="I59" sqref="A1:I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6" t="s">
        <v>166</v>
      </c>
      <c r="B1" s="241"/>
      <c r="C1" s="241"/>
      <c r="D1" s="241"/>
      <c r="E1" s="241"/>
      <c r="F1" s="241"/>
      <c r="G1" s="241"/>
      <c r="H1" s="241"/>
      <c r="I1" s="241"/>
    </row>
    <row r="2" spans="1:9" x14ac:dyDescent="0.2">
      <c r="A2" s="225" t="s">
        <v>463</v>
      </c>
      <c r="B2" s="201"/>
      <c r="C2" s="201"/>
      <c r="D2" s="201"/>
      <c r="E2" s="201"/>
      <c r="F2" s="201"/>
      <c r="G2" s="201"/>
      <c r="H2" s="201"/>
      <c r="I2" s="201"/>
    </row>
    <row r="3" spans="1:9" x14ac:dyDescent="0.2">
      <c r="A3" s="244" t="s">
        <v>279</v>
      </c>
      <c r="B3" s="245"/>
      <c r="C3" s="245"/>
      <c r="D3" s="245"/>
      <c r="E3" s="245"/>
      <c r="F3" s="245"/>
      <c r="G3" s="245"/>
      <c r="H3" s="245"/>
      <c r="I3" s="245"/>
    </row>
    <row r="4" spans="1:9" x14ac:dyDescent="0.2">
      <c r="A4" s="242" t="s">
        <v>462</v>
      </c>
      <c r="B4" s="205"/>
      <c r="C4" s="205"/>
      <c r="D4" s="205"/>
      <c r="E4" s="205"/>
      <c r="F4" s="205"/>
      <c r="G4" s="205"/>
      <c r="H4" s="205"/>
      <c r="I4" s="206"/>
    </row>
    <row r="5" spans="1:9" ht="22.5" x14ac:dyDescent="0.2">
      <c r="A5" s="220" t="s">
        <v>2</v>
      </c>
      <c r="B5" s="221"/>
      <c r="C5" s="221"/>
      <c r="D5" s="221"/>
      <c r="E5" s="221"/>
      <c r="F5" s="221"/>
      <c r="G5" s="100" t="s">
        <v>106</v>
      </c>
      <c r="H5" s="93" t="s">
        <v>293</v>
      </c>
      <c r="I5" s="93" t="s">
        <v>276</v>
      </c>
    </row>
    <row r="6" spans="1:9" x14ac:dyDescent="0.2">
      <c r="A6" s="246">
        <v>1</v>
      </c>
      <c r="B6" s="221"/>
      <c r="C6" s="221"/>
      <c r="D6" s="221"/>
      <c r="E6" s="221"/>
      <c r="F6" s="221"/>
      <c r="G6" s="93">
        <v>2</v>
      </c>
      <c r="H6" s="93" t="s">
        <v>167</v>
      </c>
      <c r="I6" s="93" t="s">
        <v>168</v>
      </c>
    </row>
    <row r="7" spans="1:9" x14ac:dyDescent="0.2">
      <c r="A7" s="247" t="s">
        <v>169</v>
      </c>
      <c r="B7" s="247"/>
      <c r="C7" s="247"/>
      <c r="D7" s="247"/>
      <c r="E7" s="247"/>
      <c r="F7" s="247"/>
      <c r="G7" s="247"/>
      <c r="H7" s="247"/>
      <c r="I7" s="247"/>
    </row>
    <row r="8" spans="1:9" ht="12.75" customHeight="1" x14ac:dyDescent="0.2">
      <c r="A8" s="219" t="s">
        <v>170</v>
      </c>
      <c r="B8" s="219"/>
      <c r="C8" s="219"/>
      <c r="D8" s="219"/>
      <c r="E8" s="219"/>
      <c r="F8" s="219"/>
      <c r="G8" s="96">
        <v>1</v>
      </c>
      <c r="H8" s="112">
        <v>133107</v>
      </c>
      <c r="I8" s="101">
        <v>39005435</v>
      </c>
    </row>
    <row r="9" spans="1:9" ht="12.75" customHeight="1" x14ac:dyDescent="0.2">
      <c r="A9" s="228" t="s">
        <v>171</v>
      </c>
      <c r="B9" s="228"/>
      <c r="C9" s="228"/>
      <c r="D9" s="228"/>
      <c r="E9" s="228"/>
      <c r="F9" s="228"/>
      <c r="G9" s="88">
        <v>2</v>
      </c>
      <c r="H9" s="102">
        <f>H10+H11+H12+H13+H14+H15+H16+H17</f>
        <v>66844</v>
      </c>
      <c r="I9" s="102">
        <f>I10+I11+I12+I13+I14+I15+I16+I17</f>
        <v>-38449751</v>
      </c>
    </row>
    <row r="10" spans="1:9" ht="12.75" customHeight="1" x14ac:dyDescent="0.2">
      <c r="A10" s="243" t="s">
        <v>172</v>
      </c>
      <c r="B10" s="243"/>
      <c r="C10" s="243"/>
      <c r="D10" s="243"/>
      <c r="E10" s="243"/>
      <c r="F10" s="243"/>
      <c r="G10" s="96">
        <v>3</v>
      </c>
      <c r="H10" s="101">
        <v>16297</v>
      </c>
      <c r="I10" s="101">
        <v>75341</v>
      </c>
    </row>
    <row r="11" spans="1:9" ht="31.15" customHeight="1" x14ac:dyDescent="0.2">
      <c r="A11" s="243" t="s">
        <v>298</v>
      </c>
      <c r="B11" s="243"/>
      <c r="C11" s="243"/>
      <c r="D11" s="243"/>
      <c r="E11" s="243"/>
      <c r="F11" s="243"/>
      <c r="G11" s="96">
        <v>4</v>
      </c>
      <c r="H11" s="101"/>
      <c r="I11" s="101"/>
    </row>
    <row r="12" spans="1:9" ht="28.15" customHeight="1" x14ac:dyDescent="0.2">
      <c r="A12" s="243" t="s">
        <v>299</v>
      </c>
      <c r="B12" s="243"/>
      <c r="C12" s="243"/>
      <c r="D12" s="243"/>
      <c r="E12" s="243"/>
      <c r="F12" s="243"/>
      <c r="G12" s="96">
        <v>5</v>
      </c>
      <c r="H12" s="101"/>
      <c r="I12" s="101">
        <v>-6916419</v>
      </c>
    </row>
    <row r="13" spans="1:9" ht="12.75" customHeight="1" x14ac:dyDescent="0.2">
      <c r="A13" s="243" t="s">
        <v>173</v>
      </c>
      <c r="B13" s="243"/>
      <c r="C13" s="243"/>
      <c r="D13" s="243"/>
      <c r="E13" s="243"/>
      <c r="F13" s="243"/>
      <c r="G13" s="96">
        <v>6</v>
      </c>
      <c r="H13" s="101"/>
      <c r="I13" s="101">
        <v>-31586609</v>
      </c>
    </row>
    <row r="14" spans="1:9" ht="12.75" customHeight="1" x14ac:dyDescent="0.2">
      <c r="A14" s="243" t="s">
        <v>174</v>
      </c>
      <c r="B14" s="243"/>
      <c r="C14" s="243"/>
      <c r="D14" s="243"/>
      <c r="E14" s="243"/>
      <c r="F14" s="243"/>
      <c r="G14" s="96">
        <v>7</v>
      </c>
      <c r="H14" s="101">
        <v>50547</v>
      </c>
      <c r="I14" s="101">
        <v>4200</v>
      </c>
    </row>
    <row r="15" spans="1:9" ht="12.75" customHeight="1" x14ac:dyDescent="0.2">
      <c r="A15" s="243" t="s">
        <v>175</v>
      </c>
      <c r="B15" s="243"/>
      <c r="C15" s="243"/>
      <c r="D15" s="243"/>
      <c r="E15" s="243"/>
      <c r="F15" s="243"/>
      <c r="G15" s="96">
        <v>8</v>
      </c>
      <c r="H15" s="101"/>
      <c r="I15" s="101"/>
    </row>
    <row r="16" spans="1:9" ht="12.75" customHeight="1" x14ac:dyDescent="0.2">
      <c r="A16" s="243" t="s">
        <v>176</v>
      </c>
      <c r="B16" s="243"/>
      <c r="C16" s="243"/>
      <c r="D16" s="243"/>
      <c r="E16" s="243"/>
      <c r="F16" s="243"/>
      <c r="G16" s="96">
        <v>9</v>
      </c>
      <c r="H16" s="101"/>
      <c r="I16" s="101">
        <v>-26264</v>
      </c>
    </row>
    <row r="17" spans="1:9" ht="27.6" customHeight="1" x14ac:dyDescent="0.2">
      <c r="A17" s="243" t="s">
        <v>177</v>
      </c>
      <c r="B17" s="243"/>
      <c r="C17" s="243"/>
      <c r="D17" s="243"/>
      <c r="E17" s="243"/>
      <c r="F17" s="243"/>
      <c r="G17" s="96">
        <v>10</v>
      </c>
      <c r="H17" s="101"/>
      <c r="I17" s="101"/>
    </row>
    <row r="18" spans="1:9" ht="29.45" customHeight="1" x14ac:dyDescent="0.2">
      <c r="A18" s="236" t="s">
        <v>301</v>
      </c>
      <c r="B18" s="236"/>
      <c r="C18" s="236"/>
      <c r="D18" s="236"/>
      <c r="E18" s="236"/>
      <c r="F18" s="236"/>
      <c r="G18" s="88">
        <v>11</v>
      </c>
      <c r="H18" s="102">
        <f>H8+H9</f>
        <v>199951</v>
      </c>
      <c r="I18" s="102">
        <f>I8+I9</f>
        <v>555684</v>
      </c>
    </row>
    <row r="19" spans="1:9" ht="12.75" customHeight="1" x14ac:dyDescent="0.2">
      <c r="A19" s="228" t="s">
        <v>178</v>
      </c>
      <c r="B19" s="228"/>
      <c r="C19" s="228"/>
      <c r="D19" s="228"/>
      <c r="E19" s="228"/>
      <c r="F19" s="228"/>
      <c r="G19" s="88">
        <v>12</v>
      </c>
      <c r="H19" s="102">
        <f>H20+H21+H22+H23</f>
        <v>-185064</v>
      </c>
      <c r="I19" s="102">
        <f>I20+I21+I22+I23</f>
        <v>-5918906</v>
      </c>
    </row>
    <row r="20" spans="1:9" ht="12.75" customHeight="1" x14ac:dyDescent="0.2">
      <c r="A20" s="243" t="s">
        <v>179</v>
      </c>
      <c r="B20" s="243"/>
      <c r="C20" s="243"/>
      <c r="D20" s="243"/>
      <c r="E20" s="243"/>
      <c r="F20" s="243"/>
      <c r="G20" s="96">
        <v>13</v>
      </c>
      <c r="H20" s="101">
        <v>-1512719</v>
      </c>
      <c r="I20" s="101">
        <v>-220757</v>
      </c>
    </row>
    <row r="21" spans="1:9" ht="12.75" customHeight="1" x14ac:dyDescent="0.2">
      <c r="A21" s="243" t="s">
        <v>180</v>
      </c>
      <c r="B21" s="243"/>
      <c r="C21" s="243"/>
      <c r="D21" s="243"/>
      <c r="E21" s="243"/>
      <c r="F21" s="243"/>
      <c r="G21" s="96">
        <v>14</v>
      </c>
      <c r="H21" s="101">
        <v>1327655</v>
      </c>
      <c r="I21" s="101">
        <v>-5698169</v>
      </c>
    </row>
    <row r="22" spans="1:9" ht="12.75" customHeight="1" x14ac:dyDescent="0.2">
      <c r="A22" s="243" t="s">
        <v>181</v>
      </c>
      <c r="B22" s="243"/>
      <c r="C22" s="243"/>
      <c r="D22" s="243"/>
      <c r="E22" s="243"/>
      <c r="F22" s="243"/>
      <c r="G22" s="96">
        <v>15</v>
      </c>
      <c r="H22" s="101"/>
      <c r="I22" s="101">
        <v>20</v>
      </c>
    </row>
    <row r="23" spans="1:9" ht="12.75" customHeight="1" x14ac:dyDescent="0.2">
      <c r="A23" s="243" t="s">
        <v>182</v>
      </c>
      <c r="B23" s="243"/>
      <c r="C23" s="243"/>
      <c r="D23" s="243"/>
      <c r="E23" s="243"/>
      <c r="F23" s="243"/>
      <c r="G23" s="96">
        <v>16</v>
      </c>
      <c r="H23" s="101"/>
      <c r="I23" s="101"/>
    </row>
    <row r="24" spans="1:9" ht="12.75" customHeight="1" x14ac:dyDescent="0.2">
      <c r="A24" s="236" t="s">
        <v>183</v>
      </c>
      <c r="B24" s="236"/>
      <c r="C24" s="236"/>
      <c r="D24" s="236"/>
      <c r="E24" s="236"/>
      <c r="F24" s="236"/>
      <c r="G24" s="88">
        <v>17</v>
      </c>
      <c r="H24" s="102">
        <f>H18+H19</f>
        <v>14887</v>
      </c>
      <c r="I24" s="102">
        <f>I18+I19</f>
        <v>-5363222</v>
      </c>
    </row>
    <row r="25" spans="1:9" ht="12.75" customHeight="1" x14ac:dyDescent="0.2">
      <c r="A25" s="219" t="s">
        <v>184</v>
      </c>
      <c r="B25" s="219"/>
      <c r="C25" s="219"/>
      <c r="D25" s="219"/>
      <c r="E25" s="219"/>
      <c r="F25" s="219"/>
      <c r="G25" s="96">
        <v>18</v>
      </c>
      <c r="H25" s="101">
        <v>-13030</v>
      </c>
      <c r="I25" s="101">
        <v>-50000</v>
      </c>
    </row>
    <row r="26" spans="1:9" ht="12.75" customHeight="1" x14ac:dyDescent="0.2">
      <c r="A26" s="219" t="s">
        <v>185</v>
      </c>
      <c r="B26" s="219"/>
      <c r="C26" s="219"/>
      <c r="D26" s="219"/>
      <c r="E26" s="219"/>
      <c r="F26" s="219"/>
      <c r="G26" s="96">
        <v>19</v>
      </c>
      <c r="H26" s="101"/>
      <c r="I26" s="101"/>
    </row>
    <row r="27" spans="1:9" ht="28.9" customHeight="1" x14ac:dyDescent="0.2">
      <c r="A27" s="230" t="s">
        <v>186</v>
      </c>
      <c r="B27" s="230"/>
      <c r="C27" s="230"/>
      <c r="D27" s="230"/>
      <c r="E27" s="230"/>
      <c r="F27" s="230"/>
      <c r="G27" s="88">
        <v>20</v>
      </c>
      <c r="H27" s="102">
        <f>H24+H25+H26</f>
        <v>1857</v>
      </c>
      <c r="I27" s="102">
        <f>I24+I25+I26</f>
        <v>-5413222</v>
      </c>
    </row>
    <row r="28" spans="1:9" x14ac:dyDescent="0.2">
      <c r="A28" s="247" t="s">
        <v>187</v>
      </c>
      <c r="B28" s="247"/>
      <c r="C28" s="247"/>
      <c r="D28" s="247"/>
      <c r="E28" s="247"/>
      <c r="F28" s="247"/>
      <c r="G28" s="247"/>
      <c r="H28" s="247"/>
      <c r="I28" s="247"/>
    </row>
    <row r="29" spans="1:9" ht="23.45" customHeight="1" x14ac:dyDescent="0.2">
      <c r="A29" s="219" t="s">
        <v>188</v>
      </c>
      <c r="B29" s="219"/>
      <c r="C29" s="219"/>
      <c r="D29" s="219"/>
      <c r="E29" s="219"/>
      <c r="F29" s="219"/>
      <c r="G29" s="96">
        <v>21</v>
      </c>
      <c r="H29" s="99"/>
      <c r="I29" s="99"/>
    </row>
    <row r="30" spans="1:9" ht="12.75" customHeight="1" x14ac:dyDescent="0.2">
      <c r="A30" s="219" t="s">
        <v>189</v>
      </c>
      <c r="B30" s="219"/>
      <c r="C30" s="219"/>
      <c r="D30" s="219"/>
      <c r="E30" s="219"/>
      <c r="F30" s="219"/>
      <c r="G30" s="96">
        <v>22</v>
      </c>
      <c r="H30" s="99"/>
      <c r="I30" s="99"/>
    </row>
    <row r="31" spans="1:9" ht="12.75" customHeight="1" x14ac:dyDescent="0.2">
      <c r="A31" s="219" t="s">
        <v>190</v>
      </c>
      <c r="B31" s="219"/>
      <c r="C31" s="219"/>
      <c r="D31" s="219"/>
      <c r="E31" s="219"/>
      <c r="F31" s="219"/>
      <c r="G31" s="96">
        <v>23</v>
      </c>
      <c r="H31" s="99"/>
      <c r="I31" s="99">
        <v>4229952</v>
      </c>
    </row>
    <row r="32" spans="1:9" ht="12.75" customHeight="1" x14ac:dyDescent="0.2">
      <c r="A32" s="219" t="s">
        <v>191</v>
      </c>
      <c r="B32" s="219"/>
      <c r="C32" s="219"/>
      <c r="D32" s="219"/>
      <c r="E32" s="219"/>
      <c r="F32" s="219"/>
      <c r="G32" s="96">
        <v>24</v>
      </c>
      <c r="H32" s="99"/>
      <c r="I32" s="99"/>
    </row>
    <row r="33" spans="1:9" ht="12.75" customHeight="1" x14ac:dyDescent="0.2">
      <c r="A33" s="219" t="s">
        <v>192</v>
      </c>
      <c r="B33" s="219"/>
      <c r="C33" s="219"/>
      <c r="D33" s="219"/>
      <c r="E33" s="219"/>
      <c r="F33" s="219"/>
      <c r="G33" s="96">
        <v>25</v>
      </c>
      <c r="H33" s="99"/>
      <c r="I33" s="99">
        <v>114695000</v>
      </c>
    </row>
    <row r="34" spans="1:9" ht="12.75" customHeight="1" x14ac:dyDescent="0.2">
      <c r="A34" s="219" t="s">
        <v>193</v>
      </c>
      <c r="B34" s="219"/>
      <c r="C34" s="219"/>
      <c r="D34" s="219"/>
      <c r="E34" s="219"/>
      <c r="F34" s="219"/>
      <c r="G34" s="96">
        <v>26</v>
      </c>
      <c r="H34" s="99">
        <v>58056</v>
      </c>
      <c r="I34" s="99"/>
    </row>
    <row r="35" spans="1:9" ht="27.6" customHeight="1" x14ac:dyDescent="0.2">
      <c r="A35" s="236" t="s">
        <v>194</v>
      </c>
      <c r="B35" s="236"/>
      <c r="C35" s="236"/>
      <c r="D35" s="236"/>
      <c r="E35" s="236"/>
      <c r="F35" s="236"/>
      <c r="G35" s="88">
        <v>27</v>
      </c>
      <c r="H35" s="98">
        <f>H29+H30+H31+H32+H33+H34</f>
        <v>58056</v>
      </c>
      <c r="I35" s="98">
        <f>I29+I30+I31+I32+I33+I34</f>
        <v>118924952</v>
      </c>
    </row>
    <row r="36" spans="1:9" ht="26.45" customHeight="1" x14ac:dyDescent="0.2">
      <c r="A36" s="219" t="s">
        <v>195</v>
      </c>
      <c r="B36" s="219"/>
      <c r="C36" s="219"/>
      <c r="D36" s="219"/>
      <c r="E36" s="219"/>
      <c r="F36" s="219"/>
      <c r="G36" s="96">
        <v>28</v>
      </c>
      <c r="H36" s="99">
        <v>-25584</v>
      </c>
      <c r="I36" s="99">
        <v>-379040</v>
      </c>
    </row>
    <row r="37" spans="1:9" ht="12.75" customHeight="1" x14ac:dyDescent="0.2">
      <c r="A37" s="219" t="s">
        <v>196</v>
      </c>
      <c r="B37" s="219"/>
      <c r="C37" s="219"/>
      <c r="D37" s="219"/>
      <c r="E37" s="219"/>
      <c r="F37" s="219"/>
      <c r="G37" s="96">
        <v>29</v>
      </c>
      <c r="H37" s="99"/>
      <c r="I37" s="99">
        <v>-3050000</v>
      </c>
    </row>
    <row r="38" spans="1:9" ht="12.75" customHeight="1" x14ac:dyDescent="0.2">
      <c r="A38" s="219" t="s">
        <v>197</v>
      </c>
      <c r="B38" s="219"/>
      <c r="C38" s="219"/>
      <c r="D38" s="219"/>
      <c r="E38" s="219"/>
      <c r="F38" s="219"/>
      <c r="G38" s="96">
        <v>30</v>
      </c>
      <c r="H38" s="99">
        <v>-40000000</v>
      </c>
      <c r="I38" s="99">
        <v>-256017548</v>
      </c>
    </row>
    <row r="39" spans="1:9" ht="12.75" customHeight="1" x14ac:dyDescent="0.2">
      <c r="A39" s="219" t="s">
        <v>198</v>
      </c>
      <c r="B39" s="219"/>
      <c r="C39" s="219"/>
      <c r="D39" s="219"/>
      <c r="E39" s="219"/>
      <c r="F39" s="219"/>
      <c r="G39" s="96">
        <v>31</v>
      </c>
      <c r="H39" s="99"/>
      <c r="I39" s="99"/>
    </row>
    <row r="40" spans="1:9" ht="12.75" customHeight="1" x14ac:dyDescent="0.2">
      <c r="A40" s="219" t="s">
        <v>199</v>
      </c>
      <c r="B40" s="219"/>
      <c r="C40" s="219"/>
      <c r="D40" s="219"/>
      <c r="E40" s="219"/>
      <c r="F40" s="219"/>
      <c r="G40" s="96">
        <v>32</v>
      </c>
      <c r="H40" s="99"/>
      <c r="I40" s="99"/>
    </row>
    <row r="41" spans="1:9" ht="22.9" customHeight="1" x14ac:dyDescent="0.2">
      <c r="A41" s="236" t="s">
        <v>200</v>
      </c>
      <c r="B41" s="236"/>
      <c r="C41" s="236"/>
      <c r="D41" s="236"/>
      <c r="E41" s="236"/>
      <c r="F41" s="236"/>
      <c r="G41" s="88">
        <v>33</v>
      </c>
      <c r="H41" s="98">
        <f>H36+H37+H38+H39+H40</f>
        <v>-40025584</v>
      </c>
      <c r="I41" s="98">
        <f>I36+I37+I38+I39+I40</f>
        <v>-259446588</v>
      </c>
    </row>
    <row r="42" spans="1:9" ht="30.6" customHeight="1" x14ac:dyDescent="0.2">
      <c r="A42" s="230" t="s">
        <v>201</v>
      </c>
      <c r="B42" s="230"/>
      <c r="C42" s="230"/>
      <c r="D42" s="230"/>
      <c r="E42" s="230"/>
      <c r="F42" s="230"/>
      <c r="G42" s="88">
        <v>34</v>
      </c>
      <c r="H42" s="98">
        <f>H35+H41</f>
        <v>-39967528</v>
      </c>
      <c r="I42" s="98">
        <f>I35+I41</f>
        <v>-140521636</v>
      </c>
    </row>
    <row r="43" spans="1:9" x14ac:dyDescent="0.2">
      <c r="A43" s="247" t="s">
        <v>202</v>
      </c>
      <c r="B43" s="247"/>
      <c r="C43" s="247"/>
      <c r="D43" s="247"/>
      <c r="E43" s="247"/>
      <c r="F43" s="247"/>
      <c r="G43" s="247"/>
      <c r="H43" s="247"/>
      <c r="I43" s="247"/>
    </row>
    <row r="44" spans="1:9" ht="12.75" customHeight="1" x14ac:dyDescent="0.2">
      <c r="A44" s="219" t="s">
        <v>203</v>
      </c>
      <c r="B44" s="219"/>
      <c r="C44" s="219"/>
      <c r="D44" s="219"/>
      <c r="E44" s="219"/>
      <c r="F44" s="219"/>
      <c r="G44" s="96">
        <v>35</v>
      </c>
      <c r="H44" s="99"/>
      <c r="I44" s="99"/>
    </row>
    <row r="45" spans="1:9" ht="27.6" customHeight="1" x14ac:dyDescent="0.2">
      <c r="A45" s="219" t="s">
        <v>204</v>
      </c>
      <c r="B45" s="219"/>
      <c r="C45" s="219"/>
      <c r="D45" s="219"/>
      <c r="E45" s="219"/>
      <c r="F45" s="219"/>
      <c r="G45" s="96">
        <v>36</v>
      </c>
      <c r="H45" s="99">
        <v>217859911</v>
      </c>
      <c r="I45" s="99"/>
    </row>
    <row r="46" spans="1:9" ht="12.75" customHeight="1" x14ac:dyDescent="0.2">
      <c r="A46" s="219" t="s">
        <v>205</v>
      </c>
      <c r="B46" s="219"/>
      <c r="C46" s="219"/>
      <c r="D46" s="219"/>
      <c r="E46" s="219"/>
      <c r="F46" s="219"/>
      <c r="G46" s="96">
        <v>37</v>
      </c>
      <c r="H46" s="99"/>
      <c r="I46" s="99"/>
    </row>
    <row r="47" spans="1:9" ht="12.75" customHeight="1" x14ac:dyDescent="0.2">
      <c r="A47" s="219" t="s">
        <v>206</v>
      </c>
      <c r="B47" s="219"/>
      <c r="C47" s="219"/>
      <c r="D47" s="219"/>
      <c r="E47" s="219"/>
      <c r="F47" s="219"/>
      <c r="G47" s="96">
        <v>38</v>
      </c>
      <c r="H47" s="99"/>
      <c r="I47" s="99"/>
    </row>
    <row r="48" spans="1:9" ht="25.9" customHeight="1" x14ac:dyDescent="0.2">
      <c r="A48" s="236" t="s">
        <v>207</v>
      </c>
      <c r="B48" s="236"/>
      <c r="C48" s="236"/>
      <c r="D48" s="236"/>
      <c r="E48" s="236"/>
      <c r="F48" s="236"/>
      <c r="G48" s="88">
        <v>39</v>
      </c>
      <c r="H48" s="98">
        <f>H44+H45+H46+H47</f>
        <v>217859911</v>
      </c>
      <c r="I48" s="98">
        <f>I44+I45+I46+I47</f>
        <v>0</v>
      </c>
    </row>
    <row r="49" spans="1:9" ht="24.6" customHeight="1" x14ac:dyDescent="0.2">
      <c r="A49" s="219" t="s">
        <v>300</v>
      </c>
      <c r="B49" s="219"/>
      <c r="C49" s="219"/>
      <c r="D49" s="219"/>
      <c r="E49" s="219"/>
      <c r="F49" s="219"/>
      <c r="G49" s="96">
        <v>40</v>
      </c>
      <c r="H49" s="99"/>
      <c r="I49" s="99"/>
    </row>
    <row r="50" spans="1:9" ht="12.75" customHeight="1" x14ac:dyDescent="0.2">
      <c r="A50" s="219" t="s">
        <v>208</v>
      </c>
      <c r="B50" s="219"/>
      <c r="C50" s="219"/>
      <c r="D50" s="219"/>
      <c r="E50" s="219"/>
      <c r="F50" s="219"/>
      <c r="G50" s="96">
        <v>41</v>
      </c>
      <c r="H50" s="99"/>
      <c r="I50" s="99"/>
    </row>
    <row r="51" spans="1:9" ht="12.75" customHeight="1" x14ac:dyDescent="0.2">
      <c r="A51" s="219" t="s">
        <v>209</v>
      </c>
      <c r="B51" s="219"/>
      <c r="C51" s="219"/>
      <c r="D51" s="219"/>
      <c r="E51" s="219"/>
      <c r="F51" s="219"/>
      <c r="G51" s="96">
        <v>42</v>
      </c>
      <c r="H51" s="99"/>
      <c r="I51" s="99"/>
    </row>
    <row r="52" spans="1:9" ht="26.45" customHeight="1" x14ac:dyDescent="0.2">
      <c r="A52" s="219" t="s">
        <v>210</v>
      </c>
      <c r="B52" s="219"/>
      <c r="C52" s="219"/>
      <c r="D52" s="219"/>
      <c r="E52" s="219"/>
      <c r="F52" s="219"/>
      <c r="G52" s="96">
        <v>43</v>
      </c>
      <c r="H52" s="99"/>
      <c r="I52" s="99">
        <v>-599000</v>
      </c>
    </row>
    <row r="53" spans="1:9" ht="12.75" customHeight="1" x14ac:dyDescent="0.2">
      <c r="A53" s="219" t="s">
        <v>211</v>
      </c>
      <c r="B53" s="219"/>
      <c r="C53" s="219"/>
      <c r="D53" s="219"/>
      <c r="E53" s="219"/>
      <c r="F53" s="219"/>
      <c r="G53" s="96">
        <v>44</v>
      </c>
      <c r="H53" s="99"/>
      <c r="I53" s="99"/>
    </row>
    <row r="54" spans="1:9" ht="27.6" customHeight="1" x14ac:dyDescent="0.2">
      <c r="A54" s="236" t="s">
        <v>212</v>
      </c>
      <c r="B54" s="236"/>
      <c r="C54" s="236"/>
      <c r="D54" s="236"/>
      <c r="E54" s="236"/>
      <c r="F54" s="236"/>
      <c r="G54" s="88">
        <v>45</v>
      </c>
      <c r="H54" s="98">
        <f>H49+H50+H51+H52+H53</f>
        <v>0</v>
      </c>
      <c r="I54" s="98">
        <f>I49+I50+I51+I52+I53</f>
        <v>-599000</v>
      </c>
    </row>
    <row r="55" spans="1:9" ht="27.6" customHeight="1" x14ac:dyDescent="0.2">
      <c r="A55" s="230" t="s">
        <v>213</v>
      </c>
      <c r="B55" s="230"/>
      <c r="C55" s="230"/>
      <c r="D55" s="230"/>
      <c r="E55" s="230"/>
      <c r="F55" s="230"/>
      <c r="G55" s="88">
        <v>46</v>
      </c>
      <c r="H55" s="98">
        <f>H48+H54</f>
        <v>217859911</v>
      </c>
      <c r="I55" s="98">
        <f>I48+I54</f>
        <v>-599000</v>
      </c>
    </row>
    <row r="56" spans="1:9" x14ac:dyDescent="0.2">
      <c r="A56" s="194" t="s">
        <v>214</v>
      </c>
      <c r="B56" s="194"/>
      <c r="C56" s="194"/>
      <c r="D56" s="194"/>
      <c r="E56" s="194"/>
      <c r="F56" s="194"/>
      <c r="G56" s="96">
        <v>47</v>
      </c>
      <c r="H56" s="99"/>
      <c r="I56" s="99"/>
    </row>
    <row r="57" spans="1:9" ht="27" customHeight="1" x14ac:dyDescent="0.2">
      <c r="A57" s="230" t="s">
        <v>215</v>
      </c>
      <c r="B57" s="230"/>
      <c r="C57" s="230"/>
      <c r="D57" s="230"/>
      <c r="E57" s="230"/>
      <c r="F57" s="230"/>
      <c r="G57" s="88">
        <v>48</v>
      </c>
      <c r="H57" s="98">
        <f>H27+H42+H55+H56</f>
        <v>177894240</v>
      </c>
      <c r="I57" s="98">
        <f>I27+I42+I55+I56</f>
        <v>-146533858</v>
      </c>
    </row>
    <row r="58" spans="1:9" ht="15.6" customHeight="1" x14ac:dyDescent="0.2">
      <c r="A58" s="248" t="s">
        <v>216</v>
      </c>
      <c r="B58" s="248"/>
      <c r="C58" s="248"/>
      <c r="D58" s="248"/>
      <c r="E58" s="248"/>
      <c r="F58" s="248"/>
      <c r="G58" s="96">
        <v>49</v>
      </c>
      <c r="H58" s="99">
        <v>10785</v>
      </c>
      <c r="I58" s="99">
        <v>177905025</v>
      </c>
    </row>
    <row r="59" spans="1:9" ht="28.9" customHeight="1" x14ac:dyDescent="0.2">
      <c r="A59" s="230" t="s">
        <v>217</v>
      </c>
      <c r="B59" s="230"/>
      <c r="C59" s="230"/>
      <c r="D59" s="230"/>
      <c r="E59" s="230"/>
      <c r="F59" s="230"/>
      <c r="G59" s="88">
        <v>50</v>
      </c>
      <c r="H59" s="98">
        <f>H57+H58</f>
        <v>177905025</v>
      </c>
      <c r="I59" s="98">
        <f>I57+I58</f>
        <v>31371167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I8:I27 H9:H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6" t="s">
        <v>218</v>
      </c>
      <c r="B1" s="241"/>
      <c r="C1" s="241"/>
      <c r="D1" s="241"/>
      <c r="E1" s="241"/>
      <c r="F1" s="241"/>
      <c r="G1" s="241"/>
      <c r="H1" s="241"/>
      <c r="I1" s="241"/>
    </row>
    <row r="2" spans="1:9" ht="12.75" customHeight="1" x14ac:dyDescent="0.2">
      <c r="A2" s="225" t="s">
        <v>322</v>
      </c>
      <c r="B2" s="201"/>
      <c r="C2" s="201"/>
      <c r="D2" s="201"/>
      <c r="E2" s="201"/>
      <c r="F2" s="201"/>
      <c r="G2" s="201"/>
      <c r="H2" s="201"/>
      <c r="I2" s="201"/>
    </row>
    <row r="3" spans="1:9" x14ac:dyDescent="0.2">
      <c r="A3" s="244" t="s">
        <v>279</v>
      </c>
      <c r="B3" s="250"/>
      <c r="C3" s="250"/>
      <c r="D3" s="250"/>
      <c r="E3" s="250"/>
      <c r="F3" s="250"/>
      <c r="G3" s="250"/>
      <c r="H3" s="250"/>
      <c r="I3" s="250"/>
    </row>
    <row r="4" spans="1:9" x14ac:dyDescent="0.2">
      <c r="A4" s="242" t="s">
        <v>323</v>
      </c>
      <c r="B4" s="205"/>
      <c r="C4" s="205"/>
      <c r="D4" s="205"/>
      <c r="E4" s="205"/>
      <c r="F4" s="205"/>
      <c r="G4" s="205"/>
      <c r="H4" s="205"/>
      <c r="I4" s="206"/>
    </row>
    <row r="5" spans="1:9" ht="33.75" x14ac:dyDescent="0.2">
      <c r="A5" s="220" t="s">
        <v>2</v>
      </c>
      <c r="B5" s="221"/>
      <c r="C5" s="221"/>
      <c r="D5" s="221"/>
      <c r="E5" s="221"/>
      <c r="F5" s="221"/>
      <c r="G5" s="92" t="s">
        <v>106</v>
      </c>
      <c r="H5" s="93" t="s">
        <v>293</v>
      </c>
      <c r="I5" s="93" t="s">
        <v>276</v>
      </c>
    </row>
    <row r="6" spans="1:9" x14ac:dyDescent="0.2">
      <c r="A6" s="246">
        <v>1</v>
      </c>
      <c r="B6" s="221"/>
      <c r="C6" s="221"/>
      <c r="D6" s="221"/>
      <c r="E6" s="221"/>
      <c r="F6" s="221"/>
      <c r="G6" s="94">
        <v>2</v>
      </c>
      <c r="H6" s="93" t="s">
        <v>167</v>
      </c>
      <c r="I6" s="93" t="s">
        <v>168</v>
      </c>
    </row>
    <row r="7" spans="1:9" x14ac:dyDescent="0.2">
      <c r="A7" s="247" t="s">
        <v>169</v>
      </c>
      <c r="B7" s="249"/>
      <c r="C7" s="249"/>
      <c r="D7" s="249"/>
      <c r="E7" s="249"/>
      <c r="F7" s="249"/>
      <c r="G7" s="249"/>
      <c r="H7" s="249"/>
      <c r="I7" s="249"/>
    </row>
    <row r="8" spans="1:9" x14ac:dyDescent="0.2">
      <c r="A8" s="219" t="s">
        <v>219</v>
      </c>
      <c r="B8" s="219"/>
      <c r="C8" s="219"/>
      <c r="D8" s="219"/>
      <c r="E8" s="219"/>
      <c r="F8" s="219"/>
      <c r="G8" s="86">
        <v>1</v>
      </c>
      <c r="H8" s="99"/>
      <c r="I8" s="99"/>
    </row>
    <row r="9" spans="1:9" x14ac:dyDescent="0.2">
      <c r="A9" s="219" t="s">
        <v>220</v>
      </c>
      <c r="B9" s="219"/>
      <c r="C9" s="219"/>
      <c r="D9" s="219"/>
      <c r="E9" s="219"/>
      <c r="F9" s="219"/>
      <c r="G9" s="86">
        <v>2</v>
      </c>
      <c r="H9" s="99"/>
      <c r="I9" s="99"/>
    </row>
    <row r="10" spans="1:9" x14ac:dyDescent="0.2">
      <c r="A10" s="219" t="s">
        <v>221</v>
      </c>
      <c r="B10" s="219"/>
      <c r="C10" s="219"/>
      <c r="D10" s="219"/>
      <c r="E10" s="219"/>
      <c r="F10" s="219"/>
      <c r="G10" s="86">
        <v>3</v>
      </c>
      <c r="H10" s="99"/>
      <c r="I10" s="99"/>
    </row>
    <row r="11" spans="1:9" x14ac:dyDescent="0.2">
      <c r="A11" s="219" t="s">
        <v>222</v>
      </c>
      <c r="B11" s="219"/>
      <c r="C11" s="219"/>
      <c r="D11" s="219"/>
      <c r="E11" s="219"/>
      <c r="F11" s="219"/>
      <c r="G11" s="86">
        <v>4</v>
      </c>
      <c r="H11" s="99"/>
      <c r="I11" s="99"/>
    </row>
    <row r="12" spans="1:9" x14ac:dyDescent="0.2">
      <c r="A12" s="219" t="s">
        <v>390</v>
      </c>
      <c r="B12" s="219"/>
      <c r="C12" s="219"/>
      <c r="D12" s="219"/>
      <c r="E12" s="219"/>
      <c r="F12" s="219"/>
      <c r="G12" s="86">
        <v>5</v>
      </c>
      <c r="H12" s="99"/>
      <c r="I12" s="99"/>
    </row>
    <row r="13" spans="1:9" ht="24" customHeight="1" x14ac:dyDescent="0.2">
      <c r="A13" s="232" t="s">
        <v>398</v>
      </c>
      <c r="B13" s="232"/>
      <c r="C13" s="232"/>
      <c r="D13" s="232"/>
      <c r="E13" s="232"/>
      <c r="F13" s="232"/>
      <c r="G13" s="88">
        <v>6</v>
      </c>
      <c r="H13" s="103">
        <f>SUM(H8:H12)</f>
        <v>0</v>
      </c>
      <c r="I13" s="103">
        <f>SUM(I8:I12)</f>
        <v>0</v>
      </c>
    </row>
    <row r="14" spans="1:9" x14ac:dyDescent="0.2">
      <c r="A14" s="219" t="s">
        <v>391</v>
      </c>
      <c r="B14" s="219"/>
      <c r="C14" s="219"/>
      <c r="D14" s="219"/>
      <c r="E14" s="219"/>
      <c r="F14" s="219"/>
      <c r="G14" s="86">
        <v>7</v>
      </c>
      <c r="H14" s="99"/>
      <c r="I14" s="99"/>
    </row>
    <row r="15" spans="1:9" x14ac:dyDescent="0.2">
      <c r="A15" s="219" t="s">
        <v>392</v>
      </c>
      <c r="B15" s="219"/>
      <c r="C15" s="219"/>
      <c r="D15" s="219"/>
      <c r="E15" s="219"/>
      <c r="F15" s="219"/>
      <c r="G15" s="86">
        <v>8</v>
      </c>
      <c r="H15" s="99"/>
      <c r="I15" s="99"/>
    </row>
    <row r="16" spans="1:9" x14ac:dyDescent="0.2">
      <c r="A16" s="219" t="s">
        <v>393</v>
      </c>
      <c r="B16" s="219"/>
      <c r="C16" s="219"/>
      <c r="D16" s="219"/>
      <c r="E16" s="219"/>
      <c r="F16" s="219"/>
      <c r="G16" s="86">
        <v>9</v>
      </c>
      <c r="H16" s="99"/>
      <c r="I16" s="99"/>
    </row>
    <row r="17" spans="1:9" x14ac:dyDescent="0.2">
      <c r="A17" s="219" t="s">
        <v>394</v>
      </c>
      <c r="B17" s="219"/>
      <c r="C17" s="219"/>
      <c r="D17" s="219"/>
      <c r="E17" s="219"/>
      <c r="F17" s="219"/>
      <c r="G17" s="86">
        <v>10</v>
      </c>
      <c r="H17" s="99"/>
      <c r="I17" s="99"/>
    </row>
    <row r="18" spans="1:9" x14ac:dyDescent="0.2">
      <c r="A18" s="219" t="s">
        <v>395</v>
      </c>
      <c r="B18" s="219"/>
      <c r="C18" s="219"/>
      <c r="D18" s="219"/>
      <c r="E18" s="219"/>
      <c r="F18" s="219"/>
      <c r="G18" s="86">
        <v>11</v>
      </c>
      <c r="H18" s="99"/>
      <c r="I18" s="99"/>
    </row>
    <row r="19" spans="1:9" x14ac:dyDescent="0.2">
      <c r="A19" s="219" t="s">
        <v>396</v>
      </c>
      <c r="B19" s="219"/>
      <c r="C19" s="219"/>
      <c r="D19" s="219"/>
      <c r="E19" s="219"/>
      <c r="F19" s="219"/>
      <c r="G19" s="86">
        <v>12</v>
      </c>
      <c r="H19" s="99"/>
      <c r="I19" s="99"/>
    </row>
    <row r="20" spans="1:9" ht="26.25" customHeight="1" x14ac:dyDescent="0.2">
      <c r="A20" s="232" t="s">
        <v>399</v>
      </c>
      <c r="B20" s="232"/>
      <c r="C20" s="232"/>
      <c r="D20" s="232"/>
      <c r="E20" s="232"/>
      <c r="F20" s="232"/>
      <c r="G20" s="88">
        <v>13</v>
      </c>
      <c r="H20" s="103">
        <f>SUM(H14:H19)</f>
        <v>0</v>
      </c>
      <c r="I20" s="103">
        <f>SUM(I14:I19)</f>
        <v>0</v>
      </c>
    </row>
    <row r="21" spans="1:9" ht="25.9" customHeight="1" x14ac:dyDescent="0.2">
      <c r="A21" s="230" t="s">
        <v>400</v>
      </c>
      <c r="B21" s="230"/>
      <c r="C21" s="230"/>
      <c r="D21" s="230"/>
      <c r="E21" s="230"/>
      <c r="F21" s="230"/>
      <c r="G21" s="88">
        <v>14</v>
      </c>
      <c r="H21" s="98">
        <f>H13+H20</f>
        <v>0</v>
      </c>
      <c r="I21" s="98">
        <f>I13+I20</f>
        <v>0</v>
      </c>
    </row>
    <row r="22" spans="1:9" x14ac:dyDescent="0.2">
      <c r="A22" s="247" t="s">
        <v>187</v>
      </c>
      <c r="B22" s="249"/>
      <c r="C22" s="249"/>
      <c r="D22" s="249"/>
      <c r="E22" s="249"/>
      <c r="F22" s="249"/>
      <c r="G22" s="249"/>
      <c r="H22" s="249"/>
      <c r="I22" s="249"/>
    </row>
    <row r="23" spans="1:9" ht="26.45" customHeight="1" x14ac:dyDescent="0.2">
      <c r="A23" s="219" t="s">
        <v>223</v>
      </c>
      <c r="B23" s="219"/>
      <c r="C23" s="219"/>
      <c r="D23" s="219"/>
      <c r="E23" s="219"/>
      <c r="F23" s="219"/>
      <c r="G23" s="86">
        <v>15</v>
      </c>
      <c r="H23" s="99"/>
      <c r="I23" s="99"/>
    </row>
    <row r="24" spans="1:9" x14ac:dyDescent="0.2">
      <c r="A24" s="219" t="s">
        <v>224</v>
      </c>
      <c r="B24" s="219"/>
      <c r="C24" s="219"/>
      <c r="D24" s="219"/>
      <c r="E24" s="219"/>
      <c r="F24" s="219"/>
      <c r="G24" s="86">
        <v>16</v>
      </c>
      <c r="H24" s="99"/>
      <c r="I24" s="99"/>
    </row>
    <row r="25" spans="1:9" x14ac:dyDescent="0.2">
      <c r="A25" s="219" t="s">
        <v>225</v>
      </c>
      <c r="B25" s="219"/>
      <c r="C25" s="219"/>
      <c r="D25" s="219"/>
      <c r="E25" s="219"/>
      <c r="F25" s="219"/>
      <c r="G25" s="86">
        <v>17</v>
      </c>
      <c r="H25" s="99"/>
      <c r="I25" s="99"/>
    </row>
    <row r="26" spans="1:9" x14ac:dyDescent="0.2">
      <c r="A26" s="219" t="s">
        <v>226</v>
      </c>
      <c r="B26" s="219"/>
      <c r="C26" s="219"/>
      <c r="D26" s="219"/>
      <c r="E26" s="219"/>
      <c r="F26" s="219"/>
      <c r="G26" s="86">
        <v>18</v>
      </c>
      <c r="H26" s="99"/>
      <c r="I26" s="99"/>
    </row>
    <row r="27" spans="1:9" x14ac:dyDescent="0.2">
      <c r="A27" s="219" t="s">
        <v>227</v>
      </c>
      <c r="B27" s="219"/>
      <c r="C27" s="219"/>
      <c r="D27" s="219"/>
      <c r="E27" s="219"/>
      <c r="F27" s="219"/>
      <c r="G27" s="86">
        <v>19</v>
      </c>
      <c r="H27" s="99"/>
      <c r="I27" s="99"/>
    </row>
    <row r="28" spans="1:9" x14ac:dyDescent="0.2">
      <c r="A28" s="219" t="s">
        <v>228</v>
      </c>
      <c r="B28" s="219"/>
      <c r="C28" s="219"/>
      <c r="D28" s="219"/>
      <c r="E28" s="219"/>
      <c r="F28" s="219"/>
      <c r="G28" s="86">
        <v>20</v>
      </c>
      <c r="H28" s="99"/>
      <c r="I28" s="99"/>
    </row>
    <row r="29" spans="1:9" ht="25.15" customHeight="1" x14ac:dyDescent="0.2">
      <c r="A29" s="236" t="s">
        <v>430</v>
      </c>
      <c r="B29" s="236"/>
      <c r="C29" s="236"/>
      <c r="D29" s="236"/>
      <c r="E29" s="236"/>
      <c r="F29" s="236"/>
      <c r="G29" s="88">
        <v>21</v>
      </c>
      <c r="H29" s="98">
        <f>SUM(H23:H28)</f>
        <v>0</v>
      </c>
      <c r="I29" s="98">
        <f>SUM(I23:I28)</f>
        <v>0</v>
      </c>
    </row>
    <row r="30" spans="1:9" ht="21" customHeight="1" x14ac:dyDescent="0.2">
      <c r="A30" s="219" t="s">
        <v>229</v>
      </c>
      <c r="B30" s="219"/>
      <c r="C30" s="219"/>
      <c r="D30" s="219"/>
      <c r="E30" s="219"/>
      <c r="F30" s="219"/>
      <c r="G30" s="86">
        <v>22</v>
      </c>
      <c r="H30" s="99"/>
      <c r="I30" s="99"/>
    </row>
    <row r="31" spans="1:9" x14ac:dyDescent="0.2">
      <c r="A31" s="219" t="s">
        <v>230</v>
      </c>
      <c r="B31" s="219"/>
      <c r="C31" s="219"/>
      <c r="D31" s="219"/>
      <c r="E31" s="219"/>
      <c r="F31" s="219"/>
      <c r="G31" s="86">
        <v>23</v>
      </c>
      <c r="H31" s="99"/>
      <c r="I31" s="99"/>
    </row>
    <row r="32" spans="1:9" x14ac:dyDescent="0.2">
      <c r="A32" s="219" t="s">
        <v>397</v>
      </c>
      <c r="B32" s="219"/>
      <c r="C32" s="219"/>
      <c r="D32" s="219"/>
      <c r="E32" s="219"/>
      <c r="F32" s="219"/>
      <c r="G32" s="86">
        <v>24</v>
      </c>
      <c r="H32" s="99"/>
      <c r="I32" s="99"/>
    </row>
    <row r="33" spans="1:9" x14ac:dyDescent="0.2">
      <c r="A33" s="219" t="s">
        <v>231</v>
      </c>
      <c r="B33" s="219"/>
      <c r="C33" s="219"/>
      <c r="D33" s="219"/>
      <c r="E33" s="219"/>
      <c r="F33" s="219"/>
      <c r="G33" s="86">
        <v>25</v>
      </c>
      <c r="H33" s="99"/>
      <c r="I33" s="99"/>
    </row>
    <row r="34" spans="1:9" x14ac:dyDescent="0.2">
      <c r="A34" s="219" t="s">
        <v>232</v>
      </c>
      <c r="B34" s="219"/>
      <c r="C34" s="219"/>
      <c r="D34" s="219"/>
      <c r="E34" s="219"/>
      <c r="F34" s="219"/>
      <c r="G34" s="86">
        <v>26</v>
      </c>
      <c r="H34" s="99"/>
      <c r="I34" s="99"/>
    </row>
    <row r="35" spans="1:9" ht="28.9" customHeight="1" x14ac:dyDescent="0.2">
      <c r="A35" s="236" t="s">
        <v>431</v>
      </c>
      <c r="B35" s="236"/>
      <c r="C35" s="236"/>
      <c r="D35" s="236"/>
      <c r="E35" s="236"/>
      <c r="F35" s="236"/>
      <c r="G35" s="88">
        <v>27</v>
      </c>
      <c r="H35" s="98">
        <f>SUM(H30:H34)</f>
        <v>0</v>
      </c>
      <c r="I35" s="98">
        <f>SUM(I30:I34)</f>
        <v>0</v>
      </c>
    </row>
    <row r="36" spans="1:9" ht="26.45" customHeight="1" x14ac:dyDescent="0.2">
      <c r="A36" s="230" t="s">
        <v>401</v>
      </c>
      <c r="B36" s="230"/>
      <c r="C36" s="230"/>
      <c r="D36" s="230"/>
      <c r="E36" s="230"/>
      <c r="F36" s="230"/>
      <c r="G36" s="88">
        <v>28</v>
      </c>
      <c r="H36" s="98">
        <f>H29+H35</f>
        <v>0</v>
      </c>
      <c r="I36" s="98">
        <f>I29+I35</f>
        <v>0</v>
      </c>
    </row>
    <row r="37" spans="1:9" x14ac:dyDescent="0.2">
      <c r="A37" s="247" t="s">
        <v>202</v>
      </c>
      <c r="B37" s="249"/>
      <c r="C37" s="249"/>
      <c r="D37" s="249"/>
      <c r="E37" s="249"/>
      <c r="F37" s="249"/>
      <c r="G37" s="249">
        <v>0</v>
      </c>
      <c r="H37" s="249"/>
      <c r="I37" s="249"/>
    </row>
    <row r="38" spans="1:9" x14ac:dyDescent="0.2">
      <c r="A38" s="194" t="s">
        <v>233</v>
      </c>
      <c r="B38" s="194"/>
      <c r="C38" s="194"/>
      <c r="D38" s="194"/>
      <c r="E38" s="194"/>
      <c r="F38" s="194"/>
      <c r="G38" s="86">
        <v>29</v>
      </c>
      <c r="H38" s="99"/>
      <c r="I38" s="99"/>
    </row>
    <row r="39" spans="1:9" ht="21.6" customHeight="1" x14ac:dyDescent="0.2">
      <c r="A39" s="194" t="s">
        <v>234</v>
      </c>
      <c r="B39" s="194"/>
      <c r="C39" s="194"/>
      <c r="D39" s="194"/>
      <c r="E39" s="194"/>
      <c r="F39" s="194"/>
      <c r="G39" s="86">
        <v>30</v>
      </c>
      <c r="H39" s="99"/>
      <c r="I39" s="99"/>
    </row>
    <row r="40" spans="1:9" x14ac:dyDescent="0.2">
      <c r="A40" s="194" t="s">
        <v>235</v>
      </c>
      <c r="B40" s="194"/>
      <c r="C40" s="194"/>
      <c r="D40" s="194"/>
      <c r="E40" s="194"/>
      <c r="F40" s="194"/>
      <c r="G40" s="86">
        <v>31</v>
      </c>
      <c r="H40" s="99"/>
      <c r="I40" s="99"/>
    </row>
    <row r="41" spans="1:9" x14ac:dyDescent="0.2">
      <c r="A41" s="194" t="s">
        <v>236</v>
      </c>
      <c r="B41" s="194"/>
      <c r="C41" s="194"/>
      <c r="D41" s="194"/>
      <c r="E41" s="194"/>
      <c r="F41" s="194"/>
      <c r="G41" s="86">
        <v>32</v>
      </c>
      <c r="H41" s="99"/>
      <c r="I41" s="99"/>
    </row>
    <row r="42" spans="1:9" ht="26.45" customHeight="1" x14ac:dyDescent="0.2">
      <c r="A42" s="236" t="s">
        <v>432</v>
      </c>
      <c r="B42" s="236"/>
      <c r="C42" s="236"/>
      <c r="D42" s="236"/>
      <c r="E42" s="236"/>
      <c r="F42" s="236"/>
      <c r="G42" s="88">
        <v>33</v>
      </c>
      <c r="H42" s="98">
        <f>H41+H40+H39+H38</f>
        <v>0</v>
      </c>
      <c r="I42" s="98">
        <f>I41+I40+I39+I38</f>
        <v>0</v>
      </c>
    </row>
    <row r="43" spans="1:9" ht="22.9" customHeight="1" x14ac:dyDescent="0.2">
      <c r="A43" s="194" t="s">
        <v>237</v>
      </c>
      <c r="B43" s="194"/>
      <c r="C43" s="194"/>
      <c r="D43" s="194"/>
      <c r="E43" s="194"/>
      <c r="F43" s="194"/>
      <c r="G43" s="86">
        <v>34</v>
      </c>
      <c r="H43" s="99"/>
      <c r="I43" s="99"/>
    </row>
    <row r="44" spans="1:9" x14ac:dyDescent="0.2">
      <c r="A44" s="194" t="s">
        <v>238</v>
      </c>
      <c r="B44" s="194"/>
      <c r="C44" s="194"/>
      <c r="D44" s="194"/>
      <c r="E44" s="194"/>
      <c r="F44" s="194"/>
      <c r="G44" s="86">
        <v>35</v>
      </c>
      <c r="H44" s="99"/>
      <c r="I44" s="99"/>
    </row>
    <row r="45" spans="1:9" x14ac:dyDescent="0.2">
      <c r="A45" s="194" t="s">
        <v>239</v>
      </c>
      <c r="B45" s="194"/>
      <c r="C45" s="194"/>
      <c r="D45" s="194"/>
      <c r="E45" s="194"/>
      <c r="F45" s="194"/>
      <c r="G45" s="86">
        <v>36</v>
      </c>
      <c r="H45" s="99"/>
      <c r="I45" s="99"/>
    </row>
    <row r="46" spans="1:9" ht="25.15" customHeight="1" x14ac:dyDescent="0.2">
      <c r="A46" s="194" t="s">
        <v>240</v>
      </c>
      <c r="B46" s="194"/>
      <c r="C46" s="194"/>
      <c r="D46" s="194"/>
      <c r="E46" s="194"/>
      <c r="F46" s="194"/>
      <c r="G46" s="86">
        <v>37</v>
      </c>
      <c r="H46" s="99"/>
      <c r="I46" s="99"/>
    </row>
    <row r="47" spans="1:9" x14ac:dyDescent="0.2">
      <c r="A47" s="194" t="s">
        <v>241</v>
      </c>
      <c r="B47" s="194"/>
      <c r="C47" s="194"/>
      <c r="D47" s="194"/>
      <c r="E47" s="194"/>
      <c r="F47" s="194"/>
      <c r="G47" s="86">
        <v>38</v>
      </c>
      <c r="H47" s="99"/>
      <c r="I47" s="99"/>
    </row>
    <row r="48" spans="1:9" ht="25.15" customHeight="1" x14ac:dyDescent="0.2">
      <c r="A48" s="236" t="s">
        <v>433</v>
      </c>
      <c r="B48" s="236"/>
      <c r="C48" s="236"/>
      <c r="D48" s="236"/>
      <c r="E48" s="236"/>
      <c r="F48" s="236"/>
      <c r="G48" s="88">
        <v>39</v>
      </c>
      <c r="H48" s="98">
        <f>H47+H46+H45+H44+H43</f>
        <v>0</v>
      </c>
      <c r="I48" s="98">
        <f>I47+I46+I45+I44+I43</f>
        <v>0</v>
      </c>
    </row>
    <row r="49" spans="1:9" ht="28.15" customHeight="1" x14ac:dyDescent="0.2">
      <c r="A49" s="230" t="s">
        <v>443</v>
      </c>
      <c r="B49" s="230"/>
      <c r="C49" s="230"/>
      <c r="D49" s="230"/>
      <c r="E49" s="230"/>
      <c r="F49" s="230"/>
      <c r="G49" s="88">
        <v>40</v>
      </c>
      <c r="H49" s="98">
        <f>H48+H42</f>
        <v>0</v>
      </c>
      <c r="I49" s="98">
        <f>I48+I42</f>
        <v>0</v>
      </c>
    </row>
    <row r="50" spans="1:9" x14ac:dyDescent="0.2">
      <c r="A50" s="219" t="s">
        <v>242</v>
      </c>
      <c r="B50" s="219"/>
      <c r="C50" s="219"/>
      <c r="D50" s="219"/>
      <c r="E50" s="219"/>
      <c r="F50" s="219"/>
      <c r="G50" s="86">
        <v>41</v>
      </c>
      <c r="H50" s="99"/>
      <c r="I50" s="99"/>
    </row>
    <row r="51" spans="1:9" ht="24.6" customHeight="1" x14ac:dyDescent="0.2">
      <c r="A51" s="230" t="s">
        <v>402</v>
      </c>
      <c r="B51" s="230"/>
      <c r="C51" s="230"/>
      <c r="D51" s="230"/>
      <c r="E51" s="230"/>
      <c r="F51" s="230"/>
      <c r="G51" s="88">
        <v>42</v>
      </c>
      <c r="H51" s="98">
        <f>H21+H36+H49+H50</f>
        <v>0</v>
      </c>
      <c r="I51" s="98">
        <f>I21+I36+I49+I50</f>
        <v>0</v>
      </c>
    </row>
    <row r="52" spans="1:9" x14ac:dyDescent="0.2">
      <c r="A52" s="248" t="s">
        <v>216</v>
      </c>
      <c r="B52" s="248"/>
      <c r="C52" s="248"/>
      <c r="D52" s="248"/>
      <c r="E52" s="248"/>
      <c r="F52" s="248"/>
      <c r="G52" s="86">
        <v>43</v>
      </c>
      <c r="H52" s="99"/>
      <c r="I52" s="99"/>
    </row>
    <row r="53" spans="1:9" ht="28.9" customHeight="1" x14ac:dyDescent="0.2">
      <c r="A53" s="248" t="s">
        <v>403</v>
      </c>
      <c r="B53" s="248"/>
      <c r="C53" s="248"/>
      <c r="D53" s="248"/>
      <c r="E53" s="248"/>
      <c r="F53" s="248"/>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46" zoomScale="80" zoomScaleNormal="100" zoomScaleSheetLayoutView="80" workbookViewId="0">
      <selection activeCell="Y63" sqref="A1: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1" t="s">
        <v>243</v>
      </c>
      <c r="B1" s="252"/>
      <c r="C1" s="252"/>
      <c r="D1" s="252"/>
      <c r="E1" s="252"/>
      <c r="F1" s="252"/>
      <c r="G1" s="252"/>
      <c r="H1" s="252"/>
      <c r="I1" s="252"/>
      <c r="J1" s="252"/>
      <c r="K1" s="37"/>
    </row>
    <row r="2" spans="1:25" ht="15.75" x14ac:dyDescent="0.2">
      <c r="A2" s="3"/>
      <c r="B2" s="4"/>
      <c r="C2" s="253" t="s">
        <v>244</v>
      </c>
      <c r="D2" s="253"/>
      <c r="E2" s="5">
        <v>44197</v>
      </c>
      <c r="F2" s="6" t="s">
        <v>0</v>
      </c>
      <c r="G2" s="5">
        <v>44561</v>
      </c>
      <c r="H2" s="39"/>
      <c r="I2" s="39"/>
      <c r="J2" s="39"/>
      <c r="K2" s="40"/>
      <c r="X2" s="41" t="s">
        <v>279</v>
      </c>
    </row>
    <row r="3" spans="1:25" ht="13.5" customHeight="1" thickBot="1" x14ac:dyDescent="0.25">
      <c r="A3" s="256" t="s">
        <v>245</v>
      </c>
      <c r="B3" s="257"/>
      <c r="C3" s="257"/>
      <c r="D3" s="257"/>
      <c r="E3" s="257"/>
      <c r="F3" s="257"/>
      <c r="G3" s="260" t="s">
        <v>3</v>
      </c>
      <c r="H3" s="262" t="s">
        <v>246</v>
      </c>
      <c r="I3" s="262"/>
      <c r="J3" s="262"/>
      <c r="K3" s="262"/>
      <c r="L3" s="262"/>
      <c r="M3" s="262"/>
      <c r="N3" s="262"/>
      <c r="O3" s="262"/>
      <c r="P3" s="262"/>
      <c r="Q3" s="262"/>
      <c r="R3" s="262"/>
      <c r="S3" s="262"/>
      <c r="T3" s="262"/>
      <c r="U3" s="262"/>
      <c r="V3" s="262"/>
      <c r="W3" s="262"/>
      <c r="X3" s="262" t="s">
        <v>407</v>
      </c>
      <c r="Y3" s="264" t="s">
        <v>247</v>
      </c>
    </row>
    <row r="4" spans="1:25" ht="90.75" thickBot="1" x14ac:dyDescent="0.25">
      <c r="A4" s="258"/>
      <c r="B4" s="259"/>
      <c r="C4" s="259"/>
      <c r="D4" s="259"/>
      <c r="E4" s="259"/>
      <c r="F4" s="259"/>
      <c r="G4" s="261"/>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63"/>
      <c r="Y4" s="265"/>
    </row>
    <row r="5" spans="1:25" ht="22.5" x14ac:dyDescent="0.2">
      <c r="A5" s="266">
        <v>1</v>
      </c>
      <c r="B5" s="267"/>
      <c r="C5" s="267"/>
      <c r="D5" s="267"/>
      <c r="E5" s="267"/>
      <c r="F5" s="26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8" t="s">
        <v>261</v>
      </c>
      <c r="B6" s="268"/>
      <c r="C6" s="268"/>
      <c r="D6" s="268"/>
      <c r="E6" s="268"/>
      <c r="F6" s="268"/>
      <c r="G6" s="268"/>
      <c r="H6" s="268"/>
      <c r="I6" s="268"/>
      <c r="J6" s="268"/>
      <c r="K6" s="268"/>
      <c r="L6" s="268"/>
      <c r="M6" s="268"/>
      <c r="N6" s="269"/>
      <c r="O6" s="269"/>
      <c r="P6" s="269"/>
      <c r="Q6" s="269"/>
      <c r="R6" s="269"/>
      <c r="S6" s="269"/>
      <c r="T6" s="269"/>
      <c r="U6" s="269"/>
      <c r="V6" s="269"/>
      <c r="W6" s="269"/>
      <c r="X6" s="269"/>
      <c r="Y6" s="270"/>
    </row>
    <row r="7" spans="1:25" x14ac:dyDescent="0.2">
      <c r="A7" s="271" t="s">
        <v>294</v>
      </c>
      <c r="B7" s="271"/>
      <c r="C7" s="271"/>
      <c r="D7" s="271"/>
      <c r="E7" s="271"/>
      <c r="F7" s="271"/>
      <c r="G7" s="8">
        <v>1</v>
      </c>
      <c r="H7" s="46">
        <v>134063900</v>
      </c>
      <c r="I7" s="46">
        <v>50426400</v>
      </c>
      <c r="J7" s="46"/>
      <c r="K7" s="46"/>
      <c r="L7" s="46"/>
      <c r="M7" s="46"/>
      <c r="N7" s="46"/>
      <c r="O7" s="46"/>
      <c r="P7" s="46"/>
      <c r="Q7" s="46"/>
      <c r="R7" s="46"/>
      <c r="S7" s="46"/>
      <c r="T7" s="46"/>
      <c r="U7" s="46">
        <v>57823</v>
      </c>
      <c r="V7" s="46">
        <v>267908</v>
      </c>
      <c r="W7" s="47">
        <f>H7+I7+J7+K7-L7+M7+N7+O7+P7+Q7+R7+U7+V7+S7+T7</f>
        <v>184816031</v>
      </c>
      <c r="X7" s="46"/>
      <c r="Y7" s="47">
        <f>W7+X7</f>
        <v>184816031</v>
      </c>
    </row>
    <row r="8" spans="1:25" x14ac:dyDescent="0.2">
      <c r="A8" s="254" t="s">
        <v>262</v>
      </c>
      <c r="B8" s="254"/>
      <c r="C8" s="254"/>
      <c r="D8" s="254"/>
      <c r="E8" s="254"/>
      <c r="F8" s="254"/>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54" t="s">
        <v>263</v>
      </c>
      <c r="B9" s="254"/>
      <c r="C9" s="254"/>
      <c r="D9" s="254"/>
      <c r="E9" s="254"/>
      <c r="F9" s="254"/>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55" t="s">
        <v>295</v>
      </c>
      <c r="B10" s="255"/>
      <c r="C10" s="255"/>
      <c r="D10" s="255"/>
      <c r="E10" s="255"/>
      <c r="F10" s="255"/>
      <c r="G10" s="9">
        <v>4</v>
      </c>
      <c r="H10" s="48">
        <f>H7+H8+H9</f>
        <v>134063900</v>
      </c>
      <c r="I10" s="48">
        <f t="shared" ref="I10:Y10" si="2">I7+I8+I9</f>
        <v>50426400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57823</v>
      </c>
      <c r="V10" s="48">
        <f t="shared" si="2"/>
        <v>267908</v>
      </c>
      <c r="W10" s="48">
        <f t="shared" si="0"/>
        <v>184816031</v>
      </c>
      <c r="X10" s="48">
        <f t="shared" si="2"/>
        <v>0</v>
      </c>
      <c r="Y10" s="48">
        <f t="shared" si="2"/>
        <v>184816031</v>
      </c>
    </row>
    <row r="11" spans="1:25" x14ac:dyDescent="0.2">
      <c r="A11" s="254" t="s">
        <v>264</v>
      </c>
      <c r="B11" s="254"/>
      <c r="C11" s="254"/>
      <c r="D11" s="254"/>
      <c r="E11" s="254"/>
      <c r="F11" s="254"/>
      <c r="G11" s="8">
        <v>5</v>
      </c>
      <c r="H11" s="50">
        <v>0</v>
      </c>
      <c r="I11" s="50">
        <v>0</v>
      </c>
      <c r="J11" s="50">
        <v>0</v>
      </c>
      <c r="K11" s="50">
        <v>0</v>
      </c>
      <c r="L11" s="50">
        <v>0</v>
      </c>
      <c r="M11" s="50">
        <v>0</v>
      </c>
      <c r="N11" s="50">
        <v>0</v>
      </c>
      <c r="O11" s="50">
        <v>0</v>
      </c>
      <c r="P11" s="50">
        <v>0</v>
      </c>
      <c r="Q11" s="50">
        <v>0</v>
      </c>
      <c r="R11" s="50">
        <v>0</v>
      </c>
      <c r="S11" s="46"/>
      <c r="T11" s="46"/>
      <c r="U11" s="50">
        <v>0</v>
      </c>
      <c r="V11" s="46"/>
      <c r="W11" s="47">
        <f t="shared" si="0"/>
        <v>0</v>
      </c>
      <c r="X11" s="46"/>
      <c r="Y11" s="47">
        <f t="shared" ref="Y11:Y29" si="3">W11+X11</f>
        <v>0</v>
      </c>
    </row>
    <row r="12" spans="1:25" x14ac:dyDescent="0.2">
      <c r="A12" s="254" t="s">
        <v>265</v>
      </c>
      <c r="B12" s="254"/>
      <c r="C12" s="254"/>
      <c r="D12" s="254"/>
      <c r="E12" s="254"/>
      <c r="F12" s="254"/>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54" t="s">
        <v>266</v>
      </c>
      <c r="B13" s="254"/>
      <c r="C13" s="254"/>
      <c r="D13" s="254"/>
      <c r="E13" s="254"/>
      <c r="F13" s="254"/>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54" t="s">
        <v>411</v>
      </c>
      <c r="B14" s="254"/>
      <c r="C14" s="254"/>
      <c r="D14" s="254"/>
      <c r="E14" s="254"/>
      <c r="F14" s="254"/>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54" t="s">
        <v>267</v>
      </c>
      <c r="B15" s="254"/>
      <c r="C15" s="254"/>
      <c r="D15" s="254"/>
      <c r="E15" s="254"/>
      <c r="F15" s="254"/>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54" t="s">
        <v>268</v>
      </c>
      <c r="B16" s="254"/>
      <c r="C16" s="254"/>
      <c r="D16" s="254"/>
      <c r="E16" s="254"/>
      <c r="F16" s="254"/>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54" t="s">
        <v>269</v>
      </c>
      <c r="B17" s="254"/>
      <c r="C17" s="254"/>
      <c r="D17" s="254"/>
      <c r="E17" s="254"/>
      <c r="F17" s="254"/>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54" t="s">
        <v>270</v>
      </c>
      <c r="B18" s="254"/>
      <c r="C18" s="254"/>
      <c r="D18" s="254"/>
      <c r="E18" s="254"/>
      <c r="F18" s="254"/>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54" t="s">
        <v>271</v>
      </c>
      <c r="B19" s="254"/>
      <c r="C19" s="254"/>
      <c r="D19" s="254"/>
      <c r="E19" s="254"/>
      <c r="F19" s="254"/>
      <c r="G19" s="8">
        <v>13</v>
      </c>
      <c r="H19" s="46"/>
      <c r="I19" s="46"/>
      <c r="J19" s="46"/>
      <c r="K19" s="46"/>
      <c r="L19" s="46"/>
      <c r="M19" s="46"/>
      <c r="N19" s="46"/>
      <c r="O19" s="46"/>
      <c r="P19" s="46"/>
      <c r="Q19" s="46"/>
      <c r="R19" s="46"/>
      <c r="S19" s="46"/>
      <c r="T19" s="46"/>
      <c r="U19" s="46">
        <v>-53885</v>
      </c>
      <c r="V19" s="46">
        <v>104639</v>
      </c>
      <c r="W19" s="47">
        <f t="shared" si="0"/>
        <v>50754</v>
      </c>
      <c r="X19" s="46"/>
      <c r="Y19" s="47">
        <f t="shared" si="3"/>
        <v>50754</v>
      </c>
    </row>
    <row r="20" spans="1:25" x14ac:dyDescent="0.2">
      <c r="A20" s="254" t="s">
        <v>272</v>
      </c>
      <c r="B20" s="254"/>
      <c r="C20" s="254"/>
      <c r="D20" s="254"/>
      <c r="E20" s="254"/>
      <c r="F20" s="254"/>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54" t="s">
        <v>412</v>
      </c>
      <c r="B21" s="254"/>
      <c r="C21" s="254"/>
      <c r="D21" s="254"/>
      <c r="E21" s="254"/>
      <c r="F21" s="254"/>
      <c r="G21" s="8">
        <v>15</v>
      </c>
      <c r="H21" s="46">
        <v>63455990</v>
      </c>
      <c r="I21" s="46">
        <v>152480138</v>
      </c>
      <c r="J21" s="46"/>
      <c r="K21" s="46"/>
      <c r="L21" s="46"/>
      <c r="M21" s="46"/>
      <c r="N21" s="46"/>
      <c r="O21" s="46"/>
      <c r="P21" s="46"/>
      <c r="Q21" s="46"/>
      <c r="R21" s="46"/>
      <c r="S21" s="46"/>
      <c r="T21" s="46"/>
      <c r="U21" s="46"/>
      <c r="V21" s="46"/>
      <c r="W21" s="47">
        <f t="shared" si="0"/>
        <v>215936128</v>
      </c>
      <c r="X21" s="46"/>
      <c r="Y21" s="47">
        <f t="shared" si="3"/>
        <v>215936128</v>
      </c>
    </row>
    <row r="22" spans="1:25" ht="28.5" customHeight="1" x14ac:dyDescent="0.2">
      <c r="A22" s="254" t="s">
        <v>413</v>
      </c>
      <c r="B22" s="254"/>
      <c r="C22" s="254"/>
      <c r="D22" s="254"/>
      <c r="E22" s="254"/>
      <c r="F22" s="254"/>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54" t="s">
        <v>414</v>
      </c>
      <c r="B23" s="254"/>
      <c r="C23" s="254"/>
      <c r="D23" s="254"/>
      <c r="E23" s="254"/>
      <c r="F23" s="254"/>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54" t="s">
        <v>273</v>
      </c>
      <c r="B24" s="254"/>
      <c r="C24" s="254"/>
      <c r="D24" s="254"/>
      <c r="E24" s="254"/>
      <c r="F24" s="254"/>
      <c r="G24" s="8">
        <v>18</v>
      </c>
      <c r="H24" s="46"/>
      <c r="I24" s="46"/>
      <c r="J24" s="46"/>
      <c r="K24" s="46"/>
      <c r="L24" s="46"/>
      <c r="M24" s="46"/>
      <c r="N24" s="46"/>
      <c r="O24" s="46"/>
      <c r="P24" s="46"/>
      <c r="Q24" s="46"/>
      <c r="R24" s="46"/>
      <c r="S24" s="46"/>
      <c r="T24" s="46"/>
      <c r="U24" s="46"/>
      <c r="V24" s="46"/>
      <c r="W24" s="47">
        <f t="shared" si="0"/>
        <v>0</v>
      </c>
      <c r="X24" s="46"/>
      <c r="Y24" s="47">
        <f t="shared" si="3"/>
        <v>0</v>
      </c>
    </row>
    <row r="25" spans="1:25" x14ac:dyDescent="0.2">
      <c r="A25" s="254" t="s">
        <v>415</v>
      </c>
      <c r="B25" s="254"/>
      <c r="C25" s="254"/>
      <c r="D25" s="254"/>
      <c r="E25" s="254"/>
      <c r="F25" s="254"/>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54" t="s">
        <v>417</v>
      </c>
      <c r="B26" s="254"/>
      <c r="C26" s="254"/>
      <c r="D26" s="254"/>
      <c r="E26" s="254"/>
      <c r="F26" s="254"/>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
      <c r="A27" s="254" t="s">
        <v>416</v>
      </c>
      <c r="B27" s="254"/>
      <c r="C27" s="254"/>
      <c r="D27" s="254"/>
      <c r="E27" s="254"/>
      <c r="F27" s="254"/>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
      <c r="A28" s="254" t="s">
        <v>418</v>
      </c>
      <c r="B28" s="254"/>
      <c r="C28" s="254"/>
      <c r="D28" s="254"/>
      <c r="E28" s="254"/>
      <c r="F28" s="254"/>
      <c r="G28" s="8">
        <v>22</v>
      </c>
      <c r="H28" s="46"/>
      <c r="I28" s="46"/>
      <c r="J28" s="46">
        <v>13395</v>
      </c>
      <c r="K28" s="46"/>
      <c r="L28" s="46"/>
      <c r="M28" s="46"/>
      <c r="N28" s="46"/>
      <c r="O28" s="46"/>
      <c r="P28" s="46"/>
      <c r="Q28" s="46"/>
      <c r="R28" s="46"/>
      <c r="S28" s="46"/>
      <c r="T28" s="46"/>
      <c r="U28" s="46"/>
      <c r="V28" s="46"/>
      <c r="W28" s="47">
        <f t="shared" si="0"/>
        <v>13395</v>
      </c>
      <c r="X28" s="46"/>
      <c r="Y28" s="47">
        <f t="shared" si="3"/>
        <v>13395</v>
      </c>
    </row>
    <row r="29" spans="1:25" x14ac:dyDescent="0.2">
      <c r="A29" s="254" t="s">
        <v>419</v>
      </c>
      <c r="B29" s="254"/>
      <c r="C29" s="254"/>
      <c r="D29" s="254"/>
      <c r="E29" s="254"/>
      <c r="F29" s="254"/>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72" t="s">
        <v>420</v>
      </c>
      <c r="B30" s="272"/>
      <c r="C30" s="272"/>
      <c r="D30" s="272"/>
      <c r="E30" s="272"/>
      <c r="F30" s="272"/>
      <c r="G30" s="10">
        <v>24</v>
      </c>
      <c r="H30" s="49">
        <f>SUM(H10:H29)</f>
        <v>197519890</v>
      </c>
      <c r="I30" s="49">
        <f t="shared" ref="I30:Y30" si="5">SUM(I10:I29)</f>
        <v>202906538</v>
      </c>
      <c r="J30" s="49">
        <f t="shared" si="5"/>
        <v>13395</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3938</v>
      </c>
      <c r="V30" s="49">
        <f t="shared" si="5"/>
        <v>372547</v>
      </c>
      <c r="W30" s="49">
        <f t="shared" si="5"/>
        <v>400816308</v>
      </c>
      <c r="X30" s="49">
        <f t="shared" si="5"/>
        <v>0</v>
      </c>
      <c r="Y30" s="49">
        <f t="shared" si="5"/>
        <v>400816308</v>
      </c>
    </row>
    <row r="31" spans="1:25" x14ac:dyDescent="0.2">
      <c r="A31" s="273" t="s">
        <v>274</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
      <c r="A32" s="275" t="s">
        <v>275</v>
      </c>
      <c r="B32" s="275"/>
      <c r="C32" s="275"/>
      <c r="D32" s="275"/>
      <c r="E32" s="275"/>
      <c r="F32" s="275"/>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-53885</v>
      </c>
      <c r="V32" s="48">
        <f t="shared" si="6"/>
        <v>104639</v>
      </c>
      <c r="W32" s="48">
        <f t="shared" si="6"/>
        <v>50754</v>
      </c>
      <c r="X32" s="48">
        <f t="shared" si="6"/>
        <v>0</v>
      </c>
      <c r="Y32" s="48">
        <f t="shared" si="6"/>
        <v>50754</v>
      </c>
    </row>
    <row r="33" spans="1:25" ht="31.5" customHeight="1" x14ac:dyDescent="0.2">
      <c r="A33" s="275" t="s">
        <v>421</v>
      </c>
      <c r="B33" s="275"/>
      <c r="C33" s="275"/>
      <c r="D33" s="275"/>
      <c r="E33" s="275"/>
      <c r="F33" s="275"/>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-53885</v>
      </c>
      <c r="V33" s="48">
        <f t="shared" si="7"/>
        <v>104639</v>
      </c>
      <c r="W33" s="48">
        <f t="shared" si="7"/>
        <v>50754</v>
      </c>
      <c r="X33" s="48">
        <f t="shared" si="7"/>
        <v>0</v>
      </c>
      <c r="Y33" s="48">
        <f t="shared" si="7"/>
        <v>50754</v>
      </c>
    </row>
    <row r="34" spans="1:25" ht="30.75" customHeight="1" x14ac:dyDescent="0.2">
      <c r="A34" s="276" t="s">
        <v>422</v>
      </c>
      <c r="B34" s="276"/>
      <c r="C34" s="276"/>
      <c r="D34" s="276"/>
      <c r="E34" s="276"/>
      <c r="F34" s="276"/>
      <c r="G34" s="10">
        <v>27</v>
      </c>
      <c r="H34" s="49">
        <f>SUM(H21:H29)</f>
        <v>63455990</v>
      </c>
      <c r="I34" s="49">
        <f t="shared" ref="I34:Y34" si="8">SUM(I21:I29)</f>
        <v>152480138</v>
      </c>
      <c r="J34" s="49">
        <f t="shared" si="8"/>
        <v>13395</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215949523</v>
      </c>
      <c r="X34" s="49">
        <f t="shared" si="8"/>
        <v>0</v>
      </c>
      <c r="Y34" s="49">
        <f t="shared" si="8"/>
        <v>215949523</v>
      </c>
    </row>
    <row r="35" spans="1:25" x14ac:dyDescent="0.2">
      <c r="A35" s="273" t="s">
        <v>276</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x14ac:dyDescent="0.2">
      <c r="A36" s="271" t="s">
        <v>296</v>
      </c>
      <c r="B36" s="271"/>
      <c r="C36" s="271"/>
      <c r="D36" s="271"/>
      <c r="E36" s="271"/>
      <c r="F36" s="271"/>
      <c r="G36" s="8">
        <v>28</v>
      </c>
      <c r="H36" s="46">
        <v>197519890</v>
      </c>
      <c r="I36" s="46">
        <v>202906538</v>
      </c>
      <c r="J36" s="46">
        <v>13395</v>
      </c>
      <c r="K36" s="46"/>
      <c r="L36" s="46"/>
      <c r="M36" s="46"/>
      <c r="N36" s="46"/>
      <c r="O36" s="46"/>
      <c r="P36" s="46"/>
      <c r="Q36" s="46"/>
      <c r="R36" s="46"/>
      <c r="S36" s="46"/>
      <c r="T36" s="46"/>
      <c r="U36" s="46">
        <v>3938</v>
      </c>
      <c r="V36" s="46">
        <v>372547</v>
      </c>
      <c r="W36" s="47">
        <f>H36+I36+J36+K36-L36+M36+N36+O36+P36+Q36+R36+U36+V36+S36+T36</f>
        <v>400816308</v>
      </c>
      <c r="X36" s="46"/>
      <c r="Y36" s="47">
        <f t="shared" ref="Y36:Y38" si="9">W36+X36</f>
        <v>400816308</v>
      </c>
    </row>
    <row r="37" spans="1:25" x14ac:dyDescent="0.2">
      <c r="A37" s="254" t="s">
        <v>262</v>
      </c>
      <c r="B37" s="254"/>
      <c r="C37" s="254"/>
      <c r="D37" s="254"/>
      <c r="E37" s="254"/>
      <c r="F37" s="254"/>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54" t="s">
        <v>263</v>
      </c>
      <c r="B38" s="254"/>
      <c r="C38" s="254"/>
      <c r="D38" s="254"/>
      <c r="E38" s="254"/>
      <c r="F38" s="254"/>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55" t="s">
        <v>423</v>
      </c>
      <c r="B39" s="255"/>
      <c r="C39" s="255"/>
      <c r="D39" s="255"/>
      <c r="E39" s="255"/>
      <c r="F39" s="255"/>
      <c r="G39" s="9">
        <v>31</v>
      </c>
      <c r="H39" s="48">
        <f>H36+H37+H38</f>
        <v>197519890</v>
      </c>
      <c r="I39" s="48">
        <f t="shared" ref="I39:Y39" si="11">I36+I37+I38</f>
        <v>202906538</v>
      </c>
      <c r="J39" s="48">
        <f t="shared" si="11"/>
        <v>13395</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3938</v>
      </c>
      <c r="V39" s="48">
        <f t="shared" si="11"/>
        <v>372547</v>
      </c>
      <c r="W39" s="48">
        <f t="shared" si="11"/>
        <v>400816308</v>
      </c>
      <c r="X39" s="48">
        <f t="shared" si="11"/>
        <v>0</v>
      </c>
      <c r="Y39" s="48">
        <f t="shared" si="11"/>
        <v>400816308</v>
      </c>
    </row>
    <row r="40" spans="1:25" x14ac:dyDescent="0.2">
      <c r="A40" s="254" t="s">
        <v>264</v>
      </c>
      <c r="B40" s="254"/>
      <c r="C40" s="254"/>
      <c r="D40" s="254"/>
      <c r="E40" s="254"/>
      <c r="F40" s="254"/>
      <c r="G40" s="8">
        <v>32</v>
      </c>
      <c r="H40" s="50">
        <v>0</v>
      </c>
      <c r="I40" s="50">
        <v>0</v>
      </c>
      <c r="J40" s="50">
        <v>0</v>
      </c>
      <c r="K40" s="50">
        <v>0</v>
      </c>
      <c r="L40" s="50">
        <v>0</v>
      </c>
      <c r="M40" s="50">
        <v>0</v>
      </c>
      <c r="N40" s="50">
        <v>0</v>
      </c>
      <c r="O40" s="50">
        <v>0</v>
      </c>
      <c r="P40" s="50">
        <v>0</v>
      </c>
      <c r="Q40" s="50">
        <v>0</v>
      </c>
      <c r="R40" s="50">
        <v>0</v>
      </c>
      <c r="S40" s="46"/>
      <c r="T40" s="46"/>
      <c r="U40" s="50">
        <v>0</v>
      </c>
      <c r="V40" s="46">
        <v>36882258</v>
      </c>
      <c r="W40" s="47">
        <f t="shared" si="10"/>
        <v>36882258</v>
      </c>
      <c r="X40" s="46"/>
      <c r="Y40" s="47">
        <f t="shared" ref="Y40:Y58" si="12">W40+X40</f>
        <v>36882258</v>
      </c>
    </row>
    <row r="41" spans="1:25" x14ac:dyDescent="0.2">
      <c r="A41" s="254" t="s">
        <v>265</v>
      </c>
      <c r="B41" s="254"/>
      <c r="C41" s="254"/>
      <c r="D41" s="254"/>
      <c r="E41" s="254"/>
      <c r="F41" s="254"/>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
      <c r="A42" s="254" t="s">
        <v>277</v>
      </c>
      <c r="B42" s="254"/>
      <c r="C42" s="254"/>
      <c r="D42" s="254"/>
      <c r="E42" s="254"/>
      <c r="F42" s="254"/>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54" t="s">
        <v>411</v>
      </c>
      <c r="B43" s="254"/>
      <c r="C43" s="254"/>
      <c r="D43" s="254"/>
      <c r="E43" s="254"/>
      <c r="F43" s="254"/>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54" t="s">
        <v>267</v>
      </c>
      <c r="B44" s="254"/>
      <c r="C44" s="254"/>
      <c r="D44" s="254"/>
      <c r="E44" s="254"/>
      <c r="F44" s="254"/>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54" t="s">
        <v>268</v>
      </c>
      <c r="B45" s="254"/>
      <c r="C45" s="254"/>
      <c r="D45" s="254"/>
      <c r="E45" s="254"/>
      <c r="F45" s="254"/>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54" t="s">
        <v>278</v>
      </c>
      <c r="B46" s="254"/>
      <c r="C46" s="254"/>
      <c r="D46" s="254"/>
      <c r="E46" s="254"/>
      <c r="F46" s="254"/>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
      <c r="A47" s="254" t="s">
        <v>270</v>
      </c>
      <c r="B47" s="254"/>
      <c r="C47" s="254"/>
      <c r="D47" s="254"/>
      <c r="E47" s="254"/>
      <c r="F47" s="254"/>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54" t="s">
        <v>271</v>
      </c>
      <c r="B48" s="254"/>
      <c r="C48" s="254"/>
      <c r="D48" s="254"/>
      <c r="E48" s="254"/>
      <c r="F48" s="254"/>
      <c r="G48" s="8">
        <v>40</v>
      </c>
      <c r="H48" s="46"/>
      <c r="I48" s="46"/>
      <c r="J48" s="46"/>
      <c r="K48" s="46"/>
      <c r="L48" s="46"/>
      <c r="M48" s="46"/>
      <c r="N48" s="46"/>
      <c r="O48" s="46"/>
      <c r="P48" s="46"/>
      <c r="Q48" s="46"/>
      <c r="R48" s="46"/>
      <c r="S48" s="46"/>
      <c r="T48" s="46"/>
      <c r="U48" s="46">
        <v>365892</v>
      </c>
      <c r="V48" s="46">
        <v>-372547</v>
      </c>
      <c r="W48" s="47">
        <f t="shared" si="10"/>
        <v>-6655</v>
      </c>
      <c r="X48" s="46"/>
      <c r="Y48" s="47">
        <f t="shared" si="12"/>
        <v>-6655</v>
      </c>
    </row>
    <row r="49" spans="1:25" x14ac:dyDescent="0.2">
      <c r="A49" s="254" t="s">
        <v>272</v>
      </c>
      <c r="B49" s="254"/>
      <c r="C49" s="254"/>
      <c r="D49" s="254"/>
      <c r="E49" s="254"/>
      <c r="F49" s="254"/>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54" t="s">
        <v>412</v>
      </c>
      <c r="B50" s="254"/>
      <c r="C50" s="254"/>
      <c r="D50" s="254"/>
      <c r="E50" s="254"/>
      <c r="F50" s="254"/>
      <c r="G50" s="8">
        <v>42</v>
      </c>
      <c r="H50" s="46"/>
      <c r="I50" s="46">
        <v>-128388</v>
      </c>
      <c r="J50" s="46"/>
      <c r="K50" s="46"/>
      <c r="L50" s="46"/>
      <c r="M50" s="46"/>
      <c r="N50" s="46"/>
      <c r="O50" s="46"/>
      <c r="P50" s="46"/>
      <c r="Q50" s="46"/>
      <c r="R50" s="46"/>
      <c r="S50" s="46"/>
      <c r="T50" s="46"/>
      <c r="U50" s="46"/>
      <c r="V50" s="46"/>
      <c r="W50" s="47">
        <f t="shared" si="10"/>
        <v>-128388</v>
      </c>
      <c r="X50" s="46"/>
      <c r="Y50" s="47">
        <f t="shared" si="12"/>
        <v>-128388</v>
      </c>
    </row>
    <row r="51" spans="1:25" ht="26.25" customHeight="1" x14ac:dyDescent="0.2">
      <c r="A51" s="254" t="s">
        <v>413</v>
      </c>
      <c r="B51" s="254"/>
      <c r="C51" s="254"/>
      <c r="D51" s="254"/>
      <c r="E51" s="254"/>
      <c r="F51" s="254"/>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
      <c r="A52" s="254" t="s">
        <v>414</v>
      </c>
      <c r="B52" s="254"/>
      <c r="C52" s="254"/>
      <c r="D52" s="254"/>
      <c r="E52" s="254"/>
      <c r="F52" s="254"/>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
      <c r="A53" s="254" t="s">
        <v>273</v>
      </c>
      <c r="B53" s="254"/>
      <c r="C53" s="254"/>
      <c r="D53" s="254"/>
      <c r="E53" s="254"/>
      <c r="F53" s="254"/>
      <c r="G53" s="8">
        <v>45</v>
      </c>
      <c r="H53" s="46"/>
      <c r="I53" s="46"/>
      <c r="J53" s="46"/>
      <c r="K53" s="46">
        <v>-2800000</v>
      </c>
      <c r="L53" s="46"/>
      <c r="M53" s="46"/>
      <c r="N53" s="46"/>
      <c r="O53" s="46"/>
      <c r="P53" s="46"/>
      <c r="Q53" s="46"/>
      <c r="R53" s="46"/>
      <c r="S53" s="46"/>
      <c r="T53" s="46"/>
      <c r="U53" s="46"/>
      <c r="V53" s="46"/>
      <c r="W53" s="47">
        <f t="shared" si="10"/>
        <v>-2800000</v>
      </c>
      <c r="X53" s="46"/>
      <c r="Y53" s="47">
        <f t="shared" si="12"/>
        <v>-2800000</v>
      </c>
    </row>
    <row r="54" spans="1:25" x14ac:dyDescent="0.2">
      <c r="A54" s="254" t="s">
        <v>415</v>
      </c>
      <c r="B54" s="254"/>
      <c r="C54" s="254"/>
      <c r="D54" s="254"/>
      <c r="E54" s="254"/>
      <c r="F54" s="254"/>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
      <c r="A55" s="254" t="s">
        <v>424</v>
      </c>
      <c r="B55" s="254"/>
      <c r="C55" s="254"/>
      <c r="D55" s="254"/>
      <c r="E55" s="254"/>
      <c r="F55" s="254"/>
      <c r="G55" s="8">
        <v>47</v>
      </c>
      <c r="H55" s="46"/>
      <c r="I55" s="46"/>
      <c r="J55" s="46"/>
      <c r="K55" s="46"/>
      <c r="L55" s="46"/>
      <c r="M55" s="46"/>
      <c r="N55" s="46"/>
      <c r="O55" s="46"/>
      <c r="P55" s="46"/>
      <c r="Q55" s="46"/>
      <c r="R55" s="46"/>
      <c r="S55" s="46"/>
      <c r="T55" s="46"/>
      <c r="U55" s="46"/>
      <c r="V55" s="46"/>
      <c r="W55" s="47">
        <f t="shared" si="10"/>
        <v>0</v>
      </c>
      <c r="X55" s="46"/>
      <c r="Y55" s="47">
        <f t="shared" si="12"/>
        <v>0</v>
      </c>
    </row>
    <row r="56" spans="1:25" x14ac:dyDescent="0.2">
      <c r="A56" s="254" t="s">
        <v>416</v>
      </c>
      <c r="B56" s="254"/>
      <c r="C56" s="254"/>
      <c r="D56" s="254"/>
      <c r="E56" s="254"/>
      <c r="F56" s="254"/>
      <c r="G56" s="8">
        <v>48</v>
      </c>
      <c r="H56" s="46"/>
      <c r="I56" s="46"/>
      <c r="J56" s="46"/>
      <c r="K56" s="46"/>
      <c r="L56" s="46"/>
      <c r="M56" s="46"/>
      <c r="N56" s="46"/>
      <c r="O56" s="46"/>
      <c r="P56" s="46"/>
      <c r="Q56" s="46"/>
      <c r="R56" s="46"/>
      <c r="S56" s="46"/>
      <c r="T56" s="46"/>
      <c r="U56" s="46"/>
      <c r="V56" s="46"/>
      <c r="W56" s="47">
        <f t="shared" si="10"/>
        <v>0</v>
      </c>
      <c r="X56" s="46"/>
      <c r="Y56" s="47">
        <f t="shared" si="12"/>
        <v>0</v>
      </c>
    </row>
    <row r="57" spans="1:25" x14ac:dyDescent="0.2">
      <c r="A57" s="254" t="s">
        <v>425</v>
      </c>
      <c r="B57" s="254"/>
      <c r="C57" s="254"/>
      <c r="D57" s="254"/>
      <c r="E57" s="254"/>
      <c r="F57" s="254"/>
      <c r="G57" s="8">
        <v>49</v>
      </c>
      <c r="H57" s="46"/>
      <c r="I57" s="46"/>
      <c r="J57" s="46">
        <v>6656</v>
      </c>
      <c r="K57" s="46"/>
      <c r="L57" s="46"/>
      <c r="M57" s="46"/>
      <c r="N57" s="46"/>
      <c r="O57" s="46"/>
      <c r="P57" s="46"/>
      <c r="Q57" s="46"/>
      <c r="R57" s="46"/>
      <c r="S57" s="46"/>
      <c r="T57" s="46"/>
      <c r="U57" s="46"/>
      <c r="V57" s="46"/>
      <c r="W57" s="47">
        <f t="shared" si="10"/>
        <v>6656</v>
      </c>
      <c r="X57" s="46"/>
      <c r="Y57" s="47">
        <f t="shared" si="12"/>
        <v>6656</v>
      </c>
    </row>
    <row r="58" spans="1:25" x14ac:dyDescent="0.2">
      <c r="A58" s="254" t="s">
        <v>419</v>
      </c>
      <c r="B58" s="254"/>
      <c r="C58" s="254"/>
      <c r="D58" s="254"/>
      <c r="E58" s="254"/>
      <c r="F58" s="254"/>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
      <c r="A59" s="272" t="s">
        <v>426</v>
      </c>
      <c r="B59" s="272"/>
      <c r="C59" s="272"/>
      <c r="D59" s="272"/>
      <c r="E59" s="272"/>
      <c r="F59" s="272"/>
      <c r="G59" s="10">
        <v>51</v>
      </c>
      <c r="H59" s="49">
        <f>SUM(H39:H58)</f>
        <v>197519890</v>
      </c>
      <c r="I59" s="49">
        <f t="shared" ref="I59:Y59" si="13">SUM(I39:I58)</f>
        <v>202778150</v>
      </c>
      <c r="J59" s="49">
        <f t="shared" si="13"/>
        <v>20051</v>
      </c>
      <c r="K59" s="49">
        <f t="shared" si="13"/>
        <v>-2800000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369830</v>
      </c>
      <c r="V59" s="49">
        <f t="shared" si="13"/>
        <v>36882258</v>
      </c>
      <c r="W59" s="49">
        <f t="shared" si="13"/>
        <v>434770179</v>
      </c>
      <c r="X59" s="49">
        <f t="shared" si="13"/>
        <v>0</v>
      </c>
      <c r="Y59" s="49">
        <f t="shared" si="13"/>
        <v>434770179</v>
      </c>
    </row>
    <row r="60" spans="1:25" x14ac:dyDescent="0.2">
      <c r="A60" s="273" t="s">
        <v>274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
      <c r="A61" s="275" t="s">
        <v>427</v>
      </c>
      <c r="B61" s="275"/>
      <c r="C61" s="275"/>
      <c r="D61" s="275"/>
      <c r="E61" s="275"/>
      <c r="F61" s="275"/>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365892</v>
      </c>
      <c r="V61" s="48">
        <f t="shared" si="14"/>
        <v>-372547</v>
      </c>
      <c r="W61" s="48">
        <f t="shared" si="14"/>
        <v>-6655</v>
      </c>
      <c r="X61" s="48">
        <f t="shared" si="14"/>
        <v>0</v>
      </c>
      <c r="Y61" s="48">
        <f t="shared" si="14"/>
        <v>-6655</v>
      </c>
    </row>
    <row r="62" spans="1:25" ht="27.75" customHeight="1" x14ac:dyDescent="0.2">
      <c r="A62" s="275" t="s">
        <v>428</v>
      </c>
      <c r="B62" s="275"/>
      <c r="C62" s="275"/>
      <c r="D62" s="275"/>
      <c r="E62" s="275"/>
      <c r="F62" s="275"/>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365892</v>
      </c>
      <c r="V62" s="48">
        <f t="shared" si="15"/>
        <v>36509711</v>
      </c>
      <c r="W62" s="48">
        <f t="shared" si="15"/>
        <v>36875603</v>
      </c>
      <c r="X62" s="48">
        <f t="shared" si="15"/>
        <v>0</v>
      </c>
      <c r="Y62" s="48">
        <f t="shared" si="15"/>
        <v>36875603</v>
      </c>
    </row>
    <row r="63" spans="1:25" ht="29.25" customHeight="1" x14ac:dyDescent="0.2">
      <c r="A63" s="276" t="s">
        <v>429</v>
      </c>
      <c r="B63" s="276"/>
      <c r="C63" s="276"/>
      <c r="D63" s="276"/>
      <c r="E63" s="276"/>
      <c r="F63" s="276"/>
      <c r="G63" s="10">
        <v>54</v>
      </c>
      <c r="H63" s="49">
        <f>SUM(H50:H58)</f>
        <v>0</v>
      </c>
      <c r="I63" s="49">
        <f t="shared" ref="I63:Y63" si="16">SUM(I50:I58)</f>
        <v>-128388</v>
      </c>
      <c r="J63" s="49">
        <f t="shared" si="16"/>
        <v>6656</v>
      </c>
      <c r="K63" s="49">
        <f t="shared" si="16"/>
        <v>-2800000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-2921732</v>
      </c>
      <c r="X63" s="49">
        <f t="shared" si="16"/>
        <v>0</v>
      </c>
      <c r="Y63" s="49">
        <f t="shared" si="16"/>
        <v>-2921732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85" zoomScaleNormal="85" workbookViewId="0">
      <selection activeCell="A11" sqref="A11"/>
    </sheetView>
  </sheetViews>
  <sheetFormatPr defaultRowHeight="12.75" x14ac:dyDescent="0.2"/>
  <cols>
    <col min="1" max="1" width="124.5703125" customWidth="1"/>
    <col min="10" max="10" width="128.140625" customWidth="1"/>
  </cols>
  <sheetData>
    <row r="1" spans="1:10" ht="51" x14ac:dyDescent="0.2">
      <c r="A1" s="113" t="s">
        <v>464</v>
      </c>
      <c r="B1" s="114"/>
      <c r="C1" s="114"/>
      <c r="D1" s="114"/>
      <c r="E1" s="114"/>
      <c r="F1" s="114"/>
      <c r="G1" s="114"/>
      <c r="H1" s="114"/>
      <c r="I1" s="114"/>
      <c r="J1" s="114"/>
    </row>
    <row r="2" spans="1:10" x14ac:dyDescent="0.2">
      <c r="A2" s="114"/>
      <c r="B2" s="114"/>
      <c r="C2" s="114"/>
      <c r="D2" s="114"/>
      <c r="E2" s="114"/>
      <c r="F2" s="114"/>
      <c r="G2" s="114"/>
      <c r="H2" s="114"/>
      <c r="I2" s="114"/>
      <c r="J2" s="114"/>
    </row>
    <row r="3" spans="1:10" x14ac:dyDescent="0.2">
      <c r="A3" s="114"/>
      <c r="B3" s="114"/>
      <c r="C3" s="114"/>
      <c r="D3" s="114"/>
      <c r="E3" s="114"/>
      <c r="F3" s="114"/>
      <c r="G3" s="114"/>
      <c r="H3" s="114"/>
      <c r="I3" s="114"/>
      <c r="J3" s="114"/>
    </row>
    <row r="4" spans="1:10" ht="15" x14ac:dyDescent="0.25">
      <c r="A4" s="115" t="s">
        <v>465</v>
      </c>
      <c r="B4" s="115"/>
      <c r="C4" s="116"/>
      <c r="D4" s="116"/>
      <c r="E4" s="116"/>
      <c r="F4" s="116"/>
      <c r="G4" s="114"/>
      <c r="H4" s="114"/>
      <c r="I4" s="114"/>
      <c r="J4" s="114"/>
    </row>
    <row r="5" spans="1:10" ht="15" x14ac:dyDescent="0.25">
      <c r="A5" s="117"/>
      <c r="B5" s="117"/>
      <c r="C5" s="116"/>
      <c r="D5" s="116"/>
      <c r="E5" s="116"/>
      <c r="F5" s="116"/>
      <c r="G5" s="114"/>
      <c r="H5" s="114"/>
      <c r="I5" s="114"/>
      <c r="J5" s="114"/>
    </row>
    <row r="6" spans="1:10" ht="15" x14ac:dyDescent="0.25">
      <c r="A6" s="115" t="s">
        <v>466</v>
      </c>
      <c r="B6" s="115"/>
      <c r="C6" s="116"/>
      <c r="D6" s="116"/>
      <c r="E6" s="116"/>
      <c r="F6" s="116"/>
      <c r="G6" s="114"/>
      <c r="H6" s="114"/>
      <c r="I6" s="114"/>
      <c r="J6" s="114"/>
    </row>
    <row r="7" spans="1:10" ht="15" x14ac:dyDescent="0.25">
      <c r="A7" s="117"/>
      <c r="B7" s="117"/>
      <c r="C7" s="116"/>
      <c r="D7" s="116"/>
      <c r="E7" s="116"/>
      <c r="F7" s="116"/>
      <c r="G7" s="114"/>
      <c r="H7" s="114"/>
      <c r="I7" s="114"/>
      <c r="J7" s="114"/>
    </row>
    <row r="8" spans="1:10" ht="15" x14ac:dyDescent="0.25">
      <c r="A8" s="115" t="s">
        <v>467</v>
      </c>
      <c r="B8" s="115"/>
      <c r="C8" s="116"/>
      <c r="D8" s="116"/>
      <c r="E8" s="116"/>
      <c r="F8" s="116"/>
      <c r="G8" s="114"/>
      <c r="H8" s="114"/>
      <c r="I8" s="114"/>
      <c r="J8" s="114"/>
    </row>
    <row r="9" spans="1:10" ht="15" x14ac:dyDescent="0.25">
      <c r="A9" s="117"/>
      <c r="B9" s="117"/>
      <c r="C9" s="116"/>
      <c r="D9" s="116"/>
      <c r="E9" s="116"/>
      <c r="F9" s="116"/>
      <c r="G9" s="114"/>
      <c r="H9" s="114"/>
      <c r="I9" s="114"/>
      <c r="J9" s="114"/>
    </row>
    <row r="10" spans="1:10" ht="31.5" customHeight="1" x14ac:dyDescent="0.2">
      <c r="A10" s="278" t="s">
        <v>468</v>
      </c>
      <c r="B10" s="278"/>
      <c r="C10" s="278"/>
      <c r="D10" s="278"/>
      <c r="E10" s="278"/>
      <c r="F10" s="278"/>
      <c r="G10" s="114"/>
      <c r="H10" s="114"/>
      <c r="I10" s="114"/>
      <c r="J10" s="114"/>
    </row>
    <row r="11" spans="1:10" ht="53.25" customHeight="1" x14ac:dyDescent="0.2">
      <c r="A11" s="278" t="s">
        <v>469</v>
      </c>
      <c r="B11" s="278"/>
      <c r="C11" s="278"/>
      <c r="D11" s="278"/>
      <c r="E11" s="278"/>
      <c r="F11" s="278"/>
      <c r="G11" s="114"/>
      <c r="H11" s="114"/>
      <c r="I11" s="114"/>
      <c r="J11" s="114"/>
    </row>
    <row r="12" spans="1:10" ht="56.25" customHeight="1" x14ac:dyDescent="0.2">
      <c r="A12" s="278" t="s">
        <v>470</v>
      </c>
      <c r="B12" s="278"/>
      <c r="C12" s="278"/>
      <c r="D12" s="278"/>
      <c r="E12" s="278"/>
      <c r="F12" s="278"/>
      <c r="G12" s="114"/>
      <c r="H12" s="114"/>
      <c r="I12" s="114"/>
      <c r="J12" s="114"/>
    </row>
    <row r="13" spans="1:10" ht="57.75" customHeight="1" x14ac:dyDescent="0.2">
      <c r="A13" s="278" t="s">
        <v>471</v>
      </c>
      <c r="B13" s="278"/>
      <c r="C13" s="278"/>
      <c r="D13" s="278"/>
      <c r="E13" s="278"/>
      <c r="F13" s="278"/>
      <c r="G13" s="114"/>
      <c r="H13" s="114"/>
      <c r="I13" s="114"/>
      <c r="J13" s="114"/>
    </row>
    <row r="14" spans="1:10" ht="31.5" customHeight="1" x14ac:dyDescent="0.2">
      <c r="G14" s="114"/>
      <c r="H14" s="114"/>
      <c r="I14" s="114"/>
      <c r="J14" s="114"/>
    </row>
    <row r="15" spans="1:10" ht="31.5" customHeight="1" x14ac:dyDescent="0.2">
      <c r="A15" s="278" t="s">
        <v>472</v>
      </c>
      <c r="B15" s="278"/>
      <c r="C15" s="278"/>
      <c r="D15" s="278"/>
      <c r="E15" s="278"/>
      <c r="F15" s="278"/>
      <c r="G15" s="114"/>
      <c r="H15" s="114"/>
      <c r="I15" s="114"/>
      <c r="J15" s="114"/>
    </row>
    <row r="16" spans="1:10" ht="31.5" customHeight="1" x14ac:dyDescent="0.2">
      <c r="A16" t="s">
        <v>473</v>
      </c>
      <c r="G16" s="114"/>
      <c r="H16" s="114"/>
      <c r="I16" s="114"/>
      <c r="J16" s="114"/>
    </row>
    <row r="17" spans="1:10" ht="31.5" customHeight="1" x14ac:dyDescent="0.2">
      <c r="A17" s="114"/>
      <c r="B17" s="114"/>
      <c r="C17" s="114"/>
      <c r="D17" s="114"/>
      <c r="E17" s="114"/>
      <c r="F17" s="114"/>
      <c r="G17" s="114"/>
      <c r="H17" s="114"/>
      <c r="I17" s="114"/>
      <c r="J17" s="114"/>
    </row>
    <row r="18" spans="1:10" x14ac:dyDescent="0.2">
      <c r="A18" s="114"/>
      <c r="B18" s="114"/>
      <c r="C18" s="114"/>
      <c r="D18" s="114"/>
      <c r="E18" s="114"/>
      <c r="F18" s="114"/>
      <c r="G18" s="114"/>
      <c r="H18" s="114"/>
      <c r="I18" s="114"/>
      <c r="J18" s="114"/>
    </row>
    <row r="19" spans="1:10" x14ac:dyDescent="0.2">
      <c r="A19" s="114"/>
      <c r="B19" s="114"/>
      <c r="C19" s="114"/>
      <c r="D19" s="114"/>
      <c r="E19" s="114"/>
      <c r="F19" s="114"/>
      <c r="G19" s="114"/>
      <c r="H19" s="114"/>
      <c r="I19" s="114"/>
      <c r="J19" s="114"/>
    </row>
    <row r="20" spans="1:10" x14ac:dyDescent="0.2">
      <c r="A20" s="114"/>
      <c r="B20" s="114"/>
      <c r="C20" s="114"/>
      <c r="D20" s="114"/>
      <c r="E20" s="114"/>
      <c r="F20" s="114"/>
      <c r="G20" s="114"/>
      <c r="H20" s="114"/>
      <c r="I20" s="114"/>
      <c r="J20" s="114"/>
    </row>
    <row r="21" spans="1:10" x14ac:dyDescent="0.2">
      <c r="A21" s="114"/>
      <c r="B21" s="114"/>
      <c r="C21" s="114"/>
      <c r="D21" s="114"/>
      <c r="E21" s="114"/>
      <c r="F21" s="114"/>
      <c r="G21" s="114"/>
      <c r="H21" s="114"/>
      <c r="I21" s="114"/>
      <c r="J21" s="114"/>
    </row>
    <row r="22" spans="1:10" x14ac:dyDescent="0.2">
      <c r="A22" s="114"/>
      <c r="B22" s="114"/>
      <c r="C22" s="114"/>
      <c r="D22" s="114"/>
      <c r="E22" s="114"/>
      <c r="F22" s="114"/>
      <c r="G22" s="114"/>
      <c r="H22" s="114"/>
      <c r="I22" s="114"/>
      <c r="J22" s="114"/>
    </row>
    <row r="23" spans="1:10" x14ac:dyDescent="0.2">
      <c r="A23" s="114"/>
      <c r="B23" s="114"/>
      <c r="C23" s="114"/>
      <c r="D23" s="114"/>
      <c r="E23" s="114"/>
      <c r="F23" s="114"/>
      <c r="G23" s="114"/>
      <c r="H23" s="114"/>
      <c r="I23" s="114"/>
      <c r="J23" s="114"/>
    </row>
    <row r="24" spans="1:10" x14ac:dyDescent="0.2">
      <c r="A24" s="114"/>
      <c r="B24" s="114"/>
      <c r="C24" s="114"/>
      <c r="D24" s="114"/>
      <c r="E24" s="114"/>
      <c r="F24" s="114"/>
      <c r="G24" s="114"/>
      <c r="H24" s="114"/>
      <c r="I24" s="114"/>
      <c r="J24" s="114"/>
    </row>
    <row r="25" spans="1:10" x14ac:dyDescent="0.2">
      <c r="A25" s="114"/>
      <c r="B25" s="114"/>
      <c r="C25" s="114"/>
      <c r="D25" s="114"/>
      <c r="E25" s="114"/>
      <c r="F25" s="114"/>
      <c r="G25" s="114"/>
      <c r="H25" s="114"/>
      <c r="I25" s="114"/>
      <c r="J25" s="114"/>
    </row>
    <row r="26" spans="1:10" x14ac:dyDescent="0.2">
      <c r="A26" s="114"/>
      <c r="B26" s="114"/>
      <c r="C26" s="114"/>
      <c r="D26" s="114"/>
      <c r="E26" s="114"/>
      <c r="F26" s="114"/>
      <c r="G26" s="114"/>
      <c r="H26" s="114"/>
      <c r="I26" s="114"/>
      <c r="J26" s="114"/>
    </row>
    <row r="27" spans="1:10" x14ac:dyDescent="0.2">
      <c r="A27" s="114"/>
      <c r="B27" s="114"/>
      <c r="C27" s="114"/>
      <c r="D27" s="114"/>
      <c r="E27" s="114"/>
      <c r="F27" s="114"/>
      <c r="G27" s="114"/>
      <c r="H27" s="114"/>
      <c r="I27" s="114"/>
      <c r="J27" s="114"/>
    </row>
    <row r="28" spans="1:10" x14ac:dyDescent="0.2">
      <c r="A28" s="114"/>
      <c r="B28" s="114"/>
      <c r="C28" s="114"/>
      <c r="D28" s="114"/>
      <c r="E28" s="114"/>
      <c r="F28" s="114"/>
      <c r="G28" s="114"/>
      <c r="H28" s="114"/>
      <c r="I28" s="114"/>
      <c r="J28" s="114"/>
    </row>
    <row r="29" spans="1:10" x14ac:dyDescent="0.2">
      <c r="A29" s="114"/>
      <c r="B29" s="114"/>
      <c r="C29" s="114"/>
      <c r="D29" s="114"/>
      <c r="E29" s="114"/>
      <c r="F29" s="114"/>
      <c r="G29" s="114"/>
      <c r="H29" s="114"/>
      <c r="I29" s="114"/>
      <c r="J29" s="114"/>
    </row>
    <row r="30" spans="1:10" x14ac:dyDescent="0.2">
      <c r="A30" s="114"/>
      <c r="B30" s="114"/>
      <c r="C30" s="114"/>
      <c r="D30" s="114"/>
      <c r="E30" s="114"/>
      <c r="F30" s="114"/>
      <c r="G30" s="114"/>
      <c r="H30" s="114"/>
      <c r="I30" s="114"/>
      <c r="J30" s="114"/>
    </row>
  </sheetData>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terms/"/>
    <ds:schemaRef ds:uri="http://www.w3.org/XML/1998/namespace"/>
    <ds:schemaRef ds:uri="f00c05a3-a522-4b3b-aeec-75a37a6bc44f"/>
    <ds:schemaRef ds:uri="http://schemas.microsoft.com/office/2006/documentManagement/types"/>
    <ds:schemaRef ds:uri="http://schemas.microsoft.com/office/2006/metadata/properties"/>
    <ds:schemaRef ds:uri="http://purl.org/dc/elements/1.1/"/>
    <ds:schemaRef ds:uri="ebeef9ca-c00b-443c-ae4d-d16a6508f86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2022-03-30T12:21:14Z</cp:lastPrinted>
  <dcterms:created xsi:type="dcterms:W3CDTF">2008-10-17T11:51:54Z</dcterms:created>
  <dcterms:modified xsi:type="dcterms:W3CDTF">2022-03-30T12:21:34Z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