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ivana.toth\Desktop\Konsolidacija IT\2026\Q2 2026\HANFA\"/>
    </mc:Choice>
  </mc:AlternateContent>
  <bookViews>
    <workbookView xWindow="28680" yWindow="-30" windowWidth="29040" windowHeight="15720" activeTab="5"/>
  </bookViews>
  <sheets>
    <sheet name="General data" sheetId="25" r:id="rId1"/>
    <sheet name="Balance sheet" sheetId="18" r:id="rId2"/>
    <sheet name="P&amp;L" sheetId="26"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62913"/>
</workbook>
</file>

<file path=xl/calcChain.xml><?xml version="1.0" encoding="utf-8"?>
<calcChain xmlns="http://schemas.openxmlformats.org/spreadsheetml/2006/main">
  <c r="Y11" i="22" l="1"/>
  <c r="Y12" i="22"/>
  <c r="Y13" i="22"/>
  <c r="Y14" i="22"/>
  <c r="Y15" i="22"/>
  <c r="Y16" i="22"/>
  <c r="Y17" i="22"/>
  <c r="Y18" i="22"/>
  <c r="Y19" i="22"/>
  <c r="Y20" i="22"/>
  <c r="Y21" i="22"/>
  <c r="Y22" i="22"/>
  <c r="Y23" i="22"/>
  <c r="Y24" i="22"/>
  <c r="Y25" i="22"/>
  <c r="Y26" i="22"/>
  <c r="Y27" i="22"/>
  <c r="Y28" i="22"/>
  <c r="Y29" i="22"/>
  <c r="X41" i="22" l="1"/>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1" i="26" l="1"/>
  <c r="K91" i="26"/>
  <c r="I91" i="26"/>
  <c r="H91" i="26"/>
  <c r="J109" i="26" l="1"/>
  <c r="J110" i="26" s="1"/>
  <c r="H109" i="26"/>
  <c r="H110" i="26" s="1"/>
  <c r="K109" i="26"/>
  <c r="K110" i="26" s="1"/>
  <c r="I109" i="26"/>
  <c r="I110" i="26" s="1"/>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<sst xmlns="http://schemas.openxmlformats.org/spreadsheetml/2006/main" count="565" uniqueCount="495">
  <si>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</si>
  <si>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</si>
  <si>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</si>
  <si>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</si>
  <si>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</si>
  <si>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</si>
  <si>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</si>
  <si>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</si>
  <si>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</si>
  <si>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</si>
  <si>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</si>
  <si>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</si>
  <si>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</si>
  <si>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</si>
  <si>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</si>
  <si>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</si>
  <si>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</si>
  <si>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</si>
  <si>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</si>
  <si>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</si>
  <si>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</si>
  <si>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</si>
  <si>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</si>
  <si>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</si>
  <si>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</si>
  <si>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</si>
  <si>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</si>
  <si>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</si>
  <si>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</si>
  <si>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</si>
  <si>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</si>
  <si>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</si>
  <si>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</si>
  <si>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</si>
  <si>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</si>
  <si>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</si>
  <si>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</si>
  <si>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</si>
  <si>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</si>
  <si>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</si>
  <si>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</si>
  <si>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</si>
  <si>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</si>
  <si>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</si>
  <si>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</si>
  <si>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</si>
  <si>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</si>
  <si>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</si>
  <si>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</si>
  <si>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</si>
  <si>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</si>
  <si>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</si>
  <si>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</si>
  <si>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</si>
  <si>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</si>
  <si>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</si>
  <si>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</si>
  <si>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</si>
  <si>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</si>
  <si>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</si>
  <si>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</si>
  <si>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</si>
  <si>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</si>
  <si>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</si>
  <si>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</si>
  <si>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</si>
  <si>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</si>
  <si>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</si>
  <si>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</si>
  <si>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</si>
  <si>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</si>
  <si>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</si>
  <si>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</si>
  <si>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</si>
  <si>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</si>
  <si>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</si>
  <si>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</si>
  <si>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</si>
  <si>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</si>
  <si>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</si>
  <si>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</si>
  <si>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</si>
  <si>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</si>
  <si>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</si>
  <si>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</si>
  <si>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</si>
  <si>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</si>
  <si>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</si>
  <si>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</si>
  <si>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</si>
  <si>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</si>
  <si>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</si>
  <si>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</si>
  <si>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</si>
  <si>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</si>
  <si>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</si>
  <si>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</si>
  <si>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</si>
  <si>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</si>
  <si>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</si>
  <si>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</si>
  <si>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</si>
  <si>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</si>
  <si>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</si>
  <si>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</si>
  <si>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</si>
  <si>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</si>
  <si>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</si>
  <si>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</si>
  <si>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</si>
  <si>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</si>
  <si>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</si>
  <si>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</si>
  <si>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</si>
  <si>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</si>
  <si>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</si>
  <si>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</si>
  <si>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</si>
  <si>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</si>
  <si>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</si>
  <si>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</si>
  <si>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</si>
  <si>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</si>
  <si>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</si>
  <si>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</si>
  <si>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</si>
  <si>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</si>
  <si>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</si>
  <si>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</si>
  <si>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</si>
  <si>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</si>
  <si>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</si>
  <si>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</si>
  <si>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</si>
  <si>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</si>
  <si>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</si>
  <si>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</si>
  <si>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</si>
  <si>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</si>
  <si>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</si>
  <si>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</si>
  <si>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</si>
  <si>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</si>
  <si>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</si>
  <si>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</si>
  <si>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</si>
  <si>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</si>
  <si>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</si>
  <si>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</si>
  <si>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</si>
  <si>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</si>
  <si>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</si>
  <si>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</si>
  <si>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</si>
  <si>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</si>
  <si>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</si>
  <si>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</si>
  <si>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</si>
  <si>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</si>
  <si>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</si>
  <si>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</si>
  <si>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</si>
  <si>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</si>
  <si>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</si>
  <si>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</si>
  <si>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</si>
  <si>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</si>
  <si>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</si>
  <si>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</si>
  <si>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</si>
  <si>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</si>
  <si>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</si>
  <si>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</si>
  <si>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</si>
  <si>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</si>
  <si>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</si>
  <si>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</si>
  <si>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</si>
  <si>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</si>
  <si>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</si>
  <si>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</si>
  <si>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</si>
  <si>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</si>
  <si>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</si>
  <si>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</si>
  <si>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</si>
  <si>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</si>
  <si>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</si>
  <si>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</si>
  <si>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</si>
  <si>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</si>
  <si>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</si>
  <si>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</si>
  <si>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</si>
  <si>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</si>
  <si>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</si>
  <si>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</si>
  <si>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</si>
  <si>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</si>
  <si>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</si>
  <si>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</si>
  <si>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</si>
  <si>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</si>
  <si>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</si>
  <si>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</si>
  <si>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</si>
  <si>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</si>
  <si>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</si>
  <si>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</si>
  <si>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</si>
  <si>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</si>
  <si>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</si>
  <si>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</si>
  <si>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</si>
  <si>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</si>
  <si>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</si>
  <si>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</si>
  <si>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</si>
  <si>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</si>
  <si>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</si>
  <si>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</si>
  <si>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</si>
  <si>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</si>
  <si>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</si>
  <si>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</si>
  <si>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</si>
  <si>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</si>
  <si>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</si>
  <si>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</si>
  <si>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</si>
  <si>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</si>
  <si>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</si>
  <si>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</si>
  <si>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</si>
  <si>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</si>
  <si>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</si>
  <si>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</si>
  <si>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</si>
  <si>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</si>
  <si>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</si>
  <si>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</si>
  <si>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</si>
  <si>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</si>
  <si>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</si>
  <si>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</si>
  <si>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</si>
  <si>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</si>
  <si>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</si>
  <si>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</si>
  <si>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</si>
  <si>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</si>
  <si>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</si>
  <si>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</si>
  <si>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</si>
  <si>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</si>
  <si>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</si>
  <si>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</si>
  <si>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</si>
  <si>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</si>
  <si>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</si>
  <si>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</si>
  <si>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</si>
  <si>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</si>
  <si>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</si>
  <si>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</si>
  <si>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</si>
  <si>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</si>
  <si>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</si>
  <si>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</si>
  <si>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</si>
  <si>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</si>
  <si>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</si>
  <si>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</si>
  <si>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</si>
  <si>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</si>
  <si>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</si>
  <si>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</si>
  <si>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</si>
  <si>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</si>
  <si>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</si>
  <si>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</si>
  <si>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</si>
  <si>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</si>
  <si>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</si>
  <si>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</si>
  <si>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</si>
  <si>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</si>
  <si>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</si>
  <si>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</si>
  <si>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</si>
  <si>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</si>
  <si>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</si>
  <si>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</si>
  <si>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</si>
  <si>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</si>
  <si>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</si>
  <si>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</si>
  <si>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</si>
  <si>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</si>
  <si>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</si>
  <si>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</si>
  <si>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</si>
  <si>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</si>
  <si>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</si>
  <si>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</si>
  <si>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</si>
  <si>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</si>
  <si>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</si>
  <si>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</si>
  <si>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</si>
  <si>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</si>
  <si>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</si>
  <si>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</si>
  <si>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</si>
  <si>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</si>
  <si>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</si>
  <si>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</si>
  <si>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</si>
  <si>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</si>
  <si>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</si>
  <si>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</si>
  <si>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</si>
  <si>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</si>
  <si>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</si>
  <si>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</si>
  <si>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</si>
  <si>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</si>
  <si>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</si>
  <si>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</si>
  <si>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</si>
  <si>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</si>
  <si>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</si>
  <si>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</si>
  <si>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</si>
  <si>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</si>
  <si>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</si>
  <si>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</si>
  <si>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</si>
  <si>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</si>
  <si>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</si>
  <si>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</si>
  <si>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</si>
  <si>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</si>
  <si>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</si>
  <si>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</si>
  <si>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</si>
  <si>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</si>
  <si>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</si>
  <si>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</si>
  <si>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</si>
  <si>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</si>
  <si>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</si>
  <si>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</si>
  <si>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</si>
  <si>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</si>
  <si>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</si>
  <si>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</si>
  <si>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</si>
  <si>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</si>
  <si>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</si>
  <si>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</si>
  <si>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</si>
  <si>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</si>
  <si>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</si>
  <si>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</si>
  <si>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</si>
  <si>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</si>
  <si>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</si>
  <si>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</si>
  <si>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</si>
  <si>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</si>
  <si>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</si>
  <si>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</si>
  <si>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</si>
  <si>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</si>
  <si>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</si>
  <si>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</si>
  <si>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</si>
  <si>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</si>
  <si>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</si>
  <si>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</si>
  <si>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</si>
  <si>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</si>
  <si>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</si>
  <si>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</si>
  <si>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</si>
  <si>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</si>
  <si>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</si>
  <si>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</si>
  <si>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</si>
  <si>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</si>
  <si>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</si>
  <si>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</si>
  <si>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</si>
  <si>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</si>
  <si>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</si>
  <si>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</si>
  <si>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</si>
  <si>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</si>
  <si>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</si>
  <si>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</si>
  <si>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</si>
  <si>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</si>
  <si>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</si>
  <si>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</si>
  <si>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</si>
  <si>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</si>
  <si>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</si>
  <si>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</si>
  <si>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</si>
  <si>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</si>
  <si>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</si>
  <si>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</si>
  <si>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</si>
  <si>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</si>
  <si>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</si>
  <si>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</si>
  <si>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</si>
  <si>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</si>
  <si>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</si>
  <si>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</si>
  <si>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</si>
  <si>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</si>
  <si>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</si>
  <si>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</si>
  <si>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</si>
  <si>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</si>
  <si>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</si>
  <si>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</si>
  <si>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</si>
  <si>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</si>
  <si>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</si>
  <si>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</si>
  <si>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</si>
  <si>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</si>
  <si>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</si>
  <si>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</si>
  <si>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</si>
  <si>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</si>
  <si>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</si>
  <si>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</si>
  <si>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</si>
  <si>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</si>
  <si>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</si>
  <si>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</si>
  <si>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balance as at 30.06.2026</t>
  </si>
  <si>
    <t>Submitter:  CIAK Grupa d.d.</t>
  </si>
  <si>
    <t>for the period 01.01.2026 to 30.06.2026.</t>
  </si>
  <si>
    <t>for the period 01.01.2026. to 30.06.2026.</t>
  </si>
  <si>
    <t>Submitter: CIAK Grupa d.d.</t>
  </si>
  <si>
    <t xml:space="preserve">NOTES TO FINANCIAL STATEMENTS – QFS
(drawn up for quarterly periods)
Name of the issuer:   CIAK Grupa d.d.
Personal identification number (OIB):  28466564680
Reporting period: 1.1.2026.-30.6.2026.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</si>
  <si>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01437518</t>
  </si>
  <si>
    <t>080286194</t>
  </si>
  <si>
    <t>28466564680</t>
  </si>
  <si>
    <t>101766</t>
  </si>
  <si>
    <t>HR</t>
  </si>
  <si>
    <t>74780010K3F620YZZ529</t>
  </si>
  <si>
    <t>CIAK Grupa d.d.</t>
  </si>
  <si>
    <t>Zagreb</t>
  </si>
  <si>
    <t>Savska opatovina 36</t>
  </si>
  <si>
    <t>investitori@ciak.hr</t>
  </si>
  <si>
    <t>www.ciak.hr</t>
  </si>
  <si>
    <t>C.I.A.K. AUTO d.o.o.</t>
  </si>
  <si>
    <t>Gornji Stupnik, Gornjostupnička 96</t>
  </si>
  <si>
    <t>00704865</t>
  </si>
  <si>
    <t>C.I.A.K. d.o.o.</t>
  </si>
  <si>
    <t>Zagreb, Savska opatovina 36</t>
  </si>
  <si>
    <t>00929883</t>
  </si>
  <si>
    <t>CIAK AUTO BH d.o.o.</t>
  </si>
  <si>
    <t>Banja Luka, Ivana G. Kovačića BB</t>
  </si>
  <si>
    <t>NEXT AUTO D.O.O.</t>
  </si>
  <si>
    <t>Podgorica, Ćemovsko polje BB</t>
  </si>
  <si>
    <t>C.I.A.K. AUTO D.O.O. NOVI SAD</t>
  </si>
  <si>
    <t>Novi Sad, Primorska 86</t>
  </si>
  <si>
    <t>Ivana Matijević</t>
  </si>
  <si>
    <t>01/3463-521</t>
  </si>
  <si>
    <t>The Group is not exposed to significant seasonal or cyclical changes in its operations.</t>
  </si>
  <si>
    <t>Financial commitments at the consolidated level in term of guarantees that are not included in the balance sheet are not material and Management Board believes that possibility of any outflow is remote. Group has no commitments concerning pensions that are in scope of IAS 19.</t>
  </si>
  <si>
    <t>The amount and nominal value of the shares are disclosed in the notes to the unconsolidated financial statements of Ciak Grupa d.d.</t>
  </si>
  <si>
    <t xml:space="preserve">Group has no participation certificates, convertible debentures, warrants, options or similar securities or rights.
</t>
  </si>
  <si>
    <t>Group has no shares in companies having unlimited liability.</t>
  </si>
  <si>
    <t>The consolidated financial statements of the issuer cover the largest group of companies. The majority owner of the issuer is Ivan Leko.</t>
  </si>
  <si>
    <t>The Group has no material transactions with related parties.</t>
  </si>
  <si>
    <t>There are no significant events that have occurred after the balance sheet date that are not reflected in the income statement or balance sheet.</t>
  </si>
  <si>
    <t>Lease liabilties arising from the application of IFRS 16 are stated under ADP 103 and ADP 115, while right-of-use assets are stated under ADP 18.</t>
  </si>
  <si>
    <t>The condensed consolidated financial statements for the six-month period ended 30 June 2026 have been prepared in accordance with IAS 34 – Interim Financial Reporting, as endorsed by the European Union (EU). The condensed consolidated financial statements do not include all the information and disclosures required in the annual financial statements and should be read in conjunction with the Group’s annual consolidated financial statements as of 31 December 2025. The Group’s annual consolidated financial statements are prepared in accordance with International Financial Reporting Standards (IFRS) as endorsed by EU. Financial statements are available on CIAK Grupa web-site: www.ciak.hr.</t>
  </si>
  <si>
    <t>The condensed consolidated financial statements for the  six-month period ended June 30, 2026, have been prepared based on the same accounting policies, presentation, and calculation methods used in the preparation of the Group's annual consolidated financial statements as of December 31, 2025.</t>
  </si>
  <si>
    <t>As of the date of approval of the condensed consolidated financial statements for the six-month period ended June 30, 2026, the operations of the CIAK Group are proceeding smoothly. During the reporting period, there were no extraordinary transactions outside the normal course of business.</t>
  </si>
  <si>
    <t>Issuer’s name, registered office (address), legal form, country of establishment, entity’s registration number are disclosed in the sheet General data of this document and in the Note 1 of condensed consolidated financial statements for the six-month period ended 30 June 2026.</t>
  </si>
  <si>
    <t>The Group’s lease liabilities maturing after more than five years are presented under ADP 103 and amount to EUR 5,547 thousand as of June 30, 2026.</t>
  </si>
  <si>
    <t>The Group’s loan liabilities maturing after more than five years are presented under ADP 104 and amount to EUR 8,878 thousand as of June 30, 2026. These liabilities are secured by a mortgage on real estate owned by the related companies.</t>
  </si>
  <si>
    <t xml:space="preserve"> As of 30 June 2026, the average number of employees in the Group was 3,503. Group does not categorise employees.
</t>
  </si>
  <si>
    <t>During the six-month period in 2026, there was no change in the deferred tax asset position. The increase in the deferred tax liability position amounts to EUR 1 thousand.</t>
  </si>
  <si>
    <t>Provisions are presented in accordance with liabilities by maturity, so short-term provisions are shown under ADP 124, and as of June 30, 2026, they amount to EUR 661 thousand.</t>
  </si>
  <si>
    <t>Other disclosures prescribed by IAS 34 - Interim financial reporting that is not presented elsewhere in the statement of financial position, statement of comprehensive income, statement of cash flows and statement of changes in equity are disclosed in the Notes 4 to 11 of the condensed consolidated financial statements for the six-month period ended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</si>
</sst>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0"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10"/>
      <name val="Arial"/>
      <family val="2"/>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2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right style="thin">
        <color rgb="FF000000"/>
      </right>
      <top/>
      <bottom style="thin">
        <color indexed="64"/>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331">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3" fontId="19" fillId="3"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xf>
    <xf numFmtId="164" fontId="5" fillId="9" borderId="12"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164" fontId="5" fillId="0" borderId="11" xfId="0" applyNumberFormat="1" applyFont="1" applyFill="1" applyBorder="1" applyAlignment="1" applyProtection="1">
      <alignment horizontal="center" vertical="center"/>
    </xf>
    <xf numFmtId="164" fontId="5" fillId="0" borderId="7" xfId="0" applyNumberFormat="1" applyFont="1" applyFill="1" applyBorder="1" applyAlignment="1" applyProtection="1">
      <alignment horizontal="center" vertical="center"/>
    </xf>
    <xf numFmtId="3" fontId="12" fillId="0" borderId="0" xfId="3" applyNumberFormat="1" applyProtection="1"/>
    <xf numFmtId="3" fontId="12" fillId="0" borderId="0" xfId="3" applyNumberFormat="1" applyAlignment="1" applyProtection="1">
      <alignment wrapText="1"/>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164" fontId="5" fillId="11" borderId="12" xfId="0" applyNumberFormat="1" applyFont="1" applyFill="1" applyBorder="1" applyAlignment="1" applyProtection="1">
      <alignment horizontal="center" vertical="center"/>
    </xf>
    <xf numFmtId="3" fontId="3" fillId="0" borderId="0" xfId="5" applyNumberFormat="1" applyProtection="1"/>
    <xf numFmtId="0" fontId="3" fillId="0" borderId="0" xfId="5" applyProtection="1"/>
    <xf numFmtId="3" fontId="19" fillId="3" borderId="12" xfId="5" applyNumberFormat="1" applyFont="1" applyFill="1" applyBorder="1" applyAlignment="1" applyProtection="1">
      <alignment horizontal="center" vertical="center" wrapText="1"/>
    </xf>
    <xf numFmtId="0" fontId="19" fillId="3" borderId="12" xfId="5" applyFont="1" applyFill="1" applyBorder="1" applyAlignment="1" applyProtection="1">
      <alignment horizontal="center" vertical="center"/>
    </xf>
    <xf numFmtId="164" fontId="5" fillId="9" borderId="7" xfId="0" applyNumberFormat="1" applyFont="1" applyFill="1" applyBorder="1" applyAlignment="1" applyProtection="1">
      <alignment horizontal="center" vertical="center"/>
    </xf>
    <xf numFmtId="164" fontId="5" fillId="9" borderId="8" xfId="0" applyNumberFormat="1" applyFont="1" applyFill="1" applyBorder="1" applyAlignment="1" applyProtection="1">
      <alignment horizontal="center" vertical="center"/>
    </xf>
    <xf numFmtId="164" fontId="5" fillId="0" borderId="8" xfId="0" applyNumberFormat="1" applyFont="1" applyFill="1" applyBorder="1" applyAlignment="1" applyProtection="1">
      <alignment horizontal="center" vertical="center"/>
    </xf>
    <xf numFmtId="0" fontId="5" fillId="3" borderId="12" xfId="3" applyFont="1" applyFill="1" applyBorder="1" applyAlignment="1" applyProtection="1">
      <alignment horizontal="center" vertical="center" wrapText="1"/>
    </xf>
    <xf numFmtId="3" fontId="19" fillId="3" borderId="12" xfId="3" applyNumberFormat="1" applyFont="1" applyFill="1" applyBorder="1" applyAlignment="1" applyProtection="1">
      <alignment horizontal="center" vertical="center" wrapText="1"/>
    </xf>
    <xf numFmtId="0" fontId="19" fillId="3" borderId="12" xfId="3"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2"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2" fillId="15" borderId="0" xfId="4" applyFill="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pplyProtection="1">
      <alignment horizontal="center" vertical="center"/>
    </xf>
    <xf numFmtId="0" fontId="5" fillId="3" borderId="12" xfId="0" applyFont="1" applyFill="1" applyBorder="1" applyAlignment="1" applyProtection="1">
      <alignment horizontal="center" vertical="center" wrapText="1"/>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5" fillId="3" borderId="12" xfId="3" applyFont="1" applyFill="1" applyBorder="1" applyAlignment="1" applyProtection="1">
      <alignment horizontal="center" vertical="center" wrapText="1"/>
    </xf>
    <xf numFmtId="0" fontId="26" fillId="11" borderId="1" xfId="4" applyFont="1" applyFill="1" applyBorder="1" applyProtection="1"/>
    <xf numFmtId="0" fontId="2"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6" fillId="11" borderId="0" xfId="4" applyFont="1" applyFill="1" applyBorder="1" applyAlignment="1" applyProtection="1">
      <alignment horizontal="center" vertical="center"/>
    </xf>
    <xf numFmtId="0" fontId="6" fillId="11" borderId="16" xfId="4" applyFont="1" applyFill="1" applyBorder="1" applyAlignment="1" applyProtection="1">
      <alignment vertical="center"/>
    </xf>
    <xf numFmtId="0" fontId="5" fillId="11" borderId="13" xfId="4" applyFont="1" applyFill="1" applyBorder="1" applyAlignment="1" applyProtection="1">
      <alignment vertical="center" wrapText="1"/>
    </xf>
    <xf numFmtId="0" fontId="5" fillId="11" borderId="0" xfId="4" applyFont="1" applyFill="1" applyBorder="1" applyAlignment="1" applyProtection="1">
      <alignment horizontal="right" vertical="center" wrapText="1"/>
    </xf>
    <xf numFmtId="0" fontId="5" fillId="11" borderId="0" xfId="4" applyFont="1" applyFill="1" applyBorder="1" applyAlignment="1" applyProtection="1">
      <alignment vertical="center" wrapText="1"/>
    </xf>
    <xf numFmtId="14" fontId="5" fillId="13" borderId="0" xfId="4" applyNumberFormat="1" applyFont="1" applyFill="1" applyBorder="1" applyAlignment="1" applyProtection="1">
      <alignment horizontal="center" vertical="center"/>
    </xf>
    <xf numFmtId="1" fontId="5" fillId="13" borderId="0" xfId="4" applyNumberFormat="1" applyFont="1" applyFill="1" applyBorder="1" applyAlignment="1" applyProtection="1">
      <alignment horizontal="center" vertical="center"/>
    </xf>
    <xf numFmtId="0" fontId="6" fillId="11" borderId="14" xfId="4" applyFont="1" applyFill="1" applyBorder="1" applyAlignment="1" applyProtection="1">
      <alignment vertical="center"/>
    </xf>
    <xf numFmtId="14" fontId="5" fillId="14" borderId="0" xfId="4" applyNumberFormat="1" applyFont="1" applyFill="1" applyBorder="1" applyAlignment="1" applyProtection="1">
      <alignment horizontal="center" vertical="center"/>
    </xf>
    <xf numFmtId="1" fontId="5" fillId="14" borderId="0" xfId="4" applyNumberFormat="1" applyFont="1" applyFill="1" applyBorder="1" applyAlignment="1" applyProtection="1">
      <alignment horizontal="center" vertical="center"/>
    </xf>
    <xf numFmtId="0" fontId="2"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6"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6"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5" fillId="11" borderId="0" xfId="4" applyFont="1" applyFill="1" applyBorder="1" applyAlignment="1" applyProtection="1">
      <alignment horizontal="center" vertical="center"/>
    </xf>
    <xf numFmtId="0" fontId="6"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2" fillId="11" borderId="3" xfId="4" applyFill="1" applyBorder="1" applyProtection="1"/>
    <xf numFmtId="0" fontId="2" fillId="11" borderId="2" xfId="4" applyFill="1" applyBorder="1" applyProtection="1"/>
    <xf numFmtId="0" fontId="2" fillId="11" borderId="15" xfId="4" applyFill="1" applyBorder="1" applyProtection="1"/>
    <xf numFmtId="4" fontId="6"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xf>
    <xf numFmtId="4" fontId="6" fillId="0" borderId="12" xfId="5"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pplyProtection="1">
      <alignment vertical="center"/>
    </xf>
    <xf numFmtId="4" fontId="6" fillId="0" borderId="12" xfId="5" applyNumberFormat="1" applyFont="1" applyFill="1" applyBorder="1" applyAlignment="1" applyProtection="1">
      <alignment vertical="center"/>
      <protection locked="0"/>
    </xf>
    <xf numFmtId="4" fontId="6" fillId="9" borderId="12" xfId="0" applyNumberFormat="1" applyFont="1" applyFill="1" applyBorder="1" applyAlignment="1" applyProtection="1">
      <alignment vertical="center"/>
    </xf>
    <xf numFmtId="4" fontId="6" fillId="0" borderId="12" xfId="0" applyNumberFormat="1" applyFont="1" applyFill="1" applyBorder="1" applyAlignment="1" applyProtection="1">
      <alignment horizontal="right" vertical="center" wrapText="1"/>
      <protection locked="0"/>
    </xf>
    <xf numFmtId="4" fontId="18" fillId="10" borderId="12" xfId="0" applyNumberFormat="1" applyFont="1" applyFill="1" applyBorder="1" applyAlignment="1" applyProtection="1">
      <alignment horizontal="right" vertical="center" wrapText="1"/>
    </xf>
    <xf numFmtId="4" fontId="6" fillId="0" borderId="12" xfId="0" applyNumberFormat="1" applyFont="1" applyFill="1" applyBorder="1" applyAlignment="1" applyProtection="1">
      <alignment vertical="center" wrapText="1"/>
      <protection locked="0"/>
    </xf>
    <xf numFmtId="4" fontId="18" fillId="10" borderId="12" xfId="0" applyNumberFormat="1" applyFont="1" applyFill="1" applyBorder="1" applyAlignment="1" applyProtection="1">
      <alignment vertical="center" wrapText="1"/>
    </xf>
    <xf numFmtId="0" fontId="19" fillId="3" borderId="12" xfId="3" applyFont="1" applyFill="1" applyBorder="1" applyAlignment="1" applyProtection="1">
      <alignment horizontal="center" vertical="center"/>
    </xf>
    <xf numFmtId="4" fontId="6" fillId="0" borderId="11" xfId="0" applyNumberFormat="1" applyFont="1" applyFill="1" applyBorder="1" applyAlignment="1" applyProtection="1">
      <alignment vertical="center"/>
      <protection locked="0"/>
    </xf>
    <xf numFmtId="4" fontId="6" fillId="0" borderId="7" xfId="0" applyNumberFormat="1" applyFont="1" applyFill="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pplyProtection="1">
      <alignment vertical="center"/>
    </xf>
    <xf numFmtId="4" fontId="18" fillId="9" borderId="7" xfId="0" applyNumberFormat="1" applyFont="1" applyFill="1" applyBorder="1" applyAlignment="1" applyProtection="1">
      <alignment vertical="center"/>
    </xf>
    <xf numFmtId="4" fontId="18" fillId="9" borderId="8" xfId="0" applyNumberFormat="1" applyFont="1" applyFill="1" applyBorder="1" applyAlignment="1" applyProtection="1">
      <alignment vertical="center"/>
    </xf>
    <xf numFmtId="4" fontId="18" fillId="0" borderId="8" xfId="0" applyNumberFormat="1" applyFont="1" applyFill="1" applyBorder="1" applyAlignment="1" applyProtection="1">
      <alignment vertical="center"/>
    </xf>
    <xf numFmtId="3" fontId="10"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10" fillId="3" borderId="12"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165" fontId="19" fillId="0" borderId="12" xfId="0" applyNumberFormat="1" applyFont="1" applyFill="1" applyBorder="1" applyAlignment="1" applyProtection="1">
      <alignment horizontal="center" vertical="center"/>
    </xf>
    <xf numFmtId="165" fontId="19" fillId="9" borderId="12" xfId="0" applyNumberFormat="1" applyFont="1" applyFill="1" applyBorder="1" applyAlignment="1" applyProtection="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4"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1" fontId="5" fillId="12" borderId="17" xfId="6" applyNumberFormat="1" applyFont="1" applyFill="1" applyBorder="1" applyAlignment="1" applyProtection="1">
      <alignment horizontal="center" vertical="center"/>
      <protection locked="0"/>
    </xf>
    <xf numFmtId="0" fontId="29" fillId="11" borderId="13" xfId="6" applyFont="1" applyFill="1" applyBorder="1" applyProtection="1">
      <protection locked="0"/>
    </xf>
    <xf numFmtId="0" fontId="29" fillId="11" borderId="14" xfId="6" applyFont="1" applyFill="1" applyBorder="1" applyProtection="1">
      <protection locked="0"/>
    </xf>
    <xf numFmtId="0" fontId="29" fillId="11" borderId="13" xfId="6" applyFont="1" applyFill="1" applyBorder="1" applyAlignment="1" applyProtection="1">
      <alignment vertical="top"/>
      <protection locked="0"/>
    </xf>
    <xf numFmtId="0" fontId="29" fillId="11" borderId="0" xfId="6" applyFont="1" applyFill="1" applyBorder="1" applyAlignment="1" applyProtection="1">
      <alignment wrapText="1"/>
      <protection locked="0"/>
    </xf>
    <xf numFmtId="0" fontId="29" fillId="11" borderId="0" xfId="6" applyFont="1" applyFill="1" applyBorder="1" applyProtection="1">
      <protection locked="0"/>
    </xf>
    <xf numFmtId="0" fontId="29" fillId="11" borderId="0" xfId="6" applyFont="1" applyFill="1" applyBorder="1" applyAlignment="1" applyProtection="1">
      <alignment vertical="top" wrapText="1"/>
      <protection locked="0"/>
    </xf>
    <xf numFmtId="0" fontId="29" fillId="11" borderId="0" xfId="6" applyFont="1" applyFill="1" applyBorder="1" applyAlignment="1" applyProtection="1">
      <alignment vertical="top"/>
      <protection locked="0"/>
    </xf>
    <xf numFmtId="0" fontId="29" fillId="11" borderId="0" xfId="6" applyFont="1" applyFill="1" applyBorder="1" applyProtection="1"/>
    <xf numFmtId="0" fontId="29" fillId="11" borderId="14" xfId="6" applyFont="1" applyFill="1" applyBorder="1" applyProtection="1"/>
    <xf numFmtId="0" fontId="29" fillId="11" borderId="0" xfId="6" applyFont="1" applyFill="1" applyBorder="1" applyAlignment="1" applyProtection="1">
      <alignment vertical="top"/>
    </xf>
    <xf numFmtId="0" fontId="5" fillId="12" borderId="21" xfId="6" applyFont="1" applyFill="1" applyBorder="1" applyAlignment="1" applyProtection="1">
      <alignment horizontal="center" vertical="center"/>
      <protection locked="0"/>
    </xf>
    <xf numFmtId="49" fontId="5" fillId="12" borderId="21" xfId="6" applyNumberFormat="1" applyFont="1" applyFill="1" applyBorder="1" applyAlignment="1" applyProtection="1">
      <alignment horizontal="center" vertical="center"/>
      <protection locked="0"/>
    </xf>
    <xf numFmtId="49" fontId="5" fillId="16" borderId="19" xfId="0" applyNumberFormat="1" applyFont="1" applyFill="1" applyBorder="1" applyAlignment="1" applyProtection="1">
      <alignment horizontal="center" vertical="center"/>
      <protection locked="0"/>
    </xf>
    <xf numFmtId="49" fontId="5" fillId="16" borderId="21" xfId="0" applyNumberFormat="1" applyFont="1" applyFill="1" applyBorder="1" applyAlignment="1" applyProtection="1">
      <alignment horizontal="center" vertical="center"/>
      <protection locked="0"/>
    </xf>
    <xf numFmtId="0" fontId="39" fillId="0" borderId="0" xfId="0" applyFont="1" applyAlignment="1">
      <alignment horizontal="left" vertical="center" wrapText="1"/>
    </xf>
    <xf numFmtId="0" fontId="39" fillId="0" borderId="0" xfId="0" applyFont="1" applyFill="1" applyAlignment="1">
      <alignment vertical="center"/>
    </xf>
    <xf numFmtId="0" fontId="0" fillId="0" borderId="0" xfId="0" applyFill="1" applyAlignment="1">
      <alignment vertical="center"/>
    </xf>
    <xf numFmtId="0" fontId="0" fillId="0" borderId="0" xfId="0" applyAlignment="1"/>
    <xf numFmtId="0" fontId="39" fillId="0" borderId="0" xfId="0" applyFont="1" applyFill="1" applyAlignment="1">
      <alignment horizontal="left" vertical="center"/>
    </xf>
    <xf numFmtId="0" fontId="0" fillId="0" borderId="0" xfId="0" applyFill="1" applyAlignment="1">
      <alignment horizontal="left" vertical="center"/>
    </xf>
    <xf numFmtId="0" fontId="0" fillId="0" borderId="0" xfId="0" applyAlignment="1">
      <alignment horizontal="left"/>
    </xf>
    <xf numFmtId="0" fontId="6" fillId="11" borderId="13" xfId="4" applyFont="1" applyFill="1" applyBorder="1" applyAlignment="1" applyProtection="1">
      <alignment horizontal="right" vertical="center" wrapText="1"/>
    </xf>
    <xf numFmtId="0" fontId="6"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6" fillId="11" borderId="1" xfId="4" applyFont="1" applyFill="1" applyBorder="1" applyAlignment="1" applyProtection="1">
      <alignment horizontal="left" vertical="center" wrapText="1"/>
    </xf>
    <xf numFmtId="0" fontId="6" fillId="11" borderId="5" xfId="4" applyFont="1" applyFill="1" applyBorder="1" applyAlignment="1" applyProtection="1">
      <alignment horizontal="left" vertical="center" wrapText="1"/>
    </xf>
    <xf numFmtId="0" fontId="29" fillId="11" borderId="0" xfId="6" applyFont="1" applyFill="1" applyBorder="1" applyProtection="1"/>
    <xf numFmtId="0" fontId="29" fillId="12" borderId="18"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19" xfId="0" applyFont="1" applyFill="1" applyBorder="1" applyAlignment="1" applyProtection="1">
      <alignment vertical="center"/>
      <protection locked="0"/>
    </xf>
    <xf numFmtId="0" fontId="29" fillId="11" borderId="0" xfId="4" applyFont="1" applyFill="1" applyBorder="1" applyProtection="1"/>
    <xf numFmtId="0" fontId="5" fillId="12" borderId="18"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19" xfId="0" applyFont="1" applyFill="1" applyBorder="1" applyAlignment="1" applyProtection="1">
      <alignment vertical="center"/>
      <protection locked="0"/>
    </xf>
    <xf numFmtId="0" fontId="6" fillId="11" borderId="0" xfId="4" applyFont="1" applyFill="1" applyBorder="1" applyAlignment="1" applyProtection="1">
      <alignment vertical="center"/>
    </xf>
    <xf numFmtId="49" fontId="5" fillId="12" borderId="18" xfId="0" applyNumberFormat="1" applyFont="1" applyFill="1" applyBorder="1" applyAlignment="1" applyProtection="1">
      <alignment vertical="center"/>
      <protection locked="0"/>
    </xf>
    <xf numFmtId="49" fontId="5" fillId="12" borderId="2" xfId="0" applyNumberFormat="1" applyFont="1" applyFill="1" applyBorder="1" applyAlignment="1" applyProtection="1">
      <alignment vertical="center"/>
      <protection locked="0"/>
    </xf>
    <xf numFmtId="49" fontId="5" fillId="12" borderId="19" xfId="0" applyNumberFormat="1" applyFont="1" applyFill="1" applyBorder="1" applyAlignment="1" applyProtection="1">
      <alignment vertical="center"/>
      <protection locked="0"/>
    </xf>
    <xf numFmtId="0" fontId="6" fillId="11" borderId="0" xfId="6" applyFont="1" applyFill="1" applyBorder="1" applyAlignment="1" applyProtection="1">
      <alignment horizontal="center" vertical="center"/>
    </xf>
    <xf numFmtId="0" fontId="6" fillId="11" borderId="14" xfId="6" applyFont="1" applyFill="1" applyBorder="1" applyAlignment="1" applyProtection="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pplyProtection="1">
      <alignment horizontal="left" vertical="center"/>
    </xf>
    <xf numFmtId="0" fontId="6" fillId="11" borderId="0" xfId="4" applyFont="1" applyFill="1" applyBorder="1" applyAlignment="1" applyProtection="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29" fillId="11" borderId="0" xfId="4" applyFont="1" applyFill="1" applyBorder="1" applyAlignment="1" applyProtection="1">
      <alignment vertical="top"/>
    </xf>
    <xf numFmtId="0" fontId="6" fillId="11" borderId="0" xfId="4" applyFont="1" applyFill="1" applyBorder="1" applyAlignment="1" applyProtection="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29" fillId="11" borderId="0" xfId="6" applyFont="1" applyFill="1" applyBorder="1" applyAlignment="1" applyProtection="1">
      <alignment vertical="top"/>
      <protection locked="0"/>
    </xf>
    <xf numFmtId="0" fontId="29" fillId="11" borderId="0" xfId="6" applyFont="1" applyFill="1" applyBorder="1" applyProtection="1">
      <protection locked="0"/>
    </xf>
    <xf numFmtId="0" fontId="5" fillId="12" borderId="18"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9" xfId="6"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5" fillId="12" borderId="18"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19" xfId="0" applyFont="1" applyFill="1" applyBorder="1" applyAlignment="1" applyProtection="1">
      <alignment horizontal="right" vertical="center"/>
      <protection locked="0"/>
    </xf>
    <xf numFmtId="0" fontId="29" fillId="11" borderId="0" xfId="6" applyFont="1" applyFill="1" applyBorder="1" applyAlignment="1" applyProtection="1">
      <alignment vertical="top" wrapText="1"/>
      <protection locked="0"/>
    </xf>
    <xf numFmtId="0" fontId="5" fillId="16" borderId="18"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19" xfId="0" applyFont="1" applyFill="1" applyBorder="1" applyAlignment="1" applyProtection="1">
      <alignment horizontal="right" vertical="center"/>
      <protection locked="0"/>
    </xf>
    <xf numFmtId="0" fontId="5" fillId="16" borderId="22" xfId="0" applyFont="1" applyFill="1" applyBorder="1" applyAlignment="1" applyProtection="1">
      <alignment horizontal="right" vertical="center"/>
      <protection locked="0"/>
    </xf>
    <xf numFmtId="0" fontId="6" fillId="11" borderId="13" xfId="4" applyFont="1" applyFill="1" applyBorder="1" applyAlignment="1" applyProtection="1">
      <alignment horizontal="center" vertical="center"/>
    </xf>
    <xf numFmtId="0" fontId="6" fillId="11" borderId="0" xfId="4" applyFont="1" applyFill="1" applyBorder="1" applyAlignment="1" applyProtection="1">
      <alignment horizontal="center" vertical="center"/>
    </xf>
    <xf numFmtId="0" fontId="6" fillId="11" borderId="13" xfId="4" applyFont="1" applyFill="1" applyBorder="1" applyAlignment="1" applyProtection="1">
      <alignment horizontal="right" vertical="center"/>
    </xf>
    <xf numFmtId="0" fontId="6"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18" xfId="0" applyFont="1" applyFill="1" applyBorder="1" applyProtection="1">
      <protection locked="0"/>
    </xf>
    <xf numFmtId="0" fontId="29" fillId="12" borderId="2" xfId="0" applyFont="1" applyFill="1" applyBorder="1" applyProtection="1">
      <protection locked="0"/>
    </xf>
    <xf numFmtId="0" fontId="29" fillId="12" borderId="19" xfId="0" applyFont="1" applyFill="1" applyBorder="1" applyProtection="1">
      <protection locked="0"/>
    </xf>
    <xf numFmtId="0" fontId="5" fillId="12" borderId="20" xfId="0" applyFont="1" applyFill="1" applyBorder="1" applyAlignment="1" applyProtection="1">
      <alignment vertical="center"/>
      <protection locked="0"/>
    </xf>
    <xf numFmtId="0" fontId="5" fillId="12" borderId="18" xfId="0" applyFont="1" applyFill="1" applyBorder="1" applyAlignment="1" applyProtection="1">
      <alignment horizontal="center" vertical="center"/>
      <protection locked="0"/>
    </xf>
    <xf numFmtId="0" fontId="5" fillId="12" borderId="19" xfId="0" applyFont="1" applyFill="1" applyBorder="1" applyAlignment="1" applyProtection="1">
      <alignment horizontal="center" vertical="center"/>
      <protection locked="0"/>
    </xf>
    <xf numFmtId="0" fontId="6" fillId="11" borderId="14" xfId="4" applyFont="1" applyFill="1" applyBorder="1" applyAlignment="1" applyProtection="1">
      <alignment horizontal="right" vertical="center" wrapText="1"/>
    </xf>
    <xf numFmtId="0" fontId="30" fillId="11" borderId="13" xfId="4" applyFont="1" applyFill="1" applyBorder="1" applyAlignment="1" applyProtection="1">
      <alignment vertical="center"/>
    </xf>
    <xf numFmtId="49" fontId="5" fillId="12" borderId="3" xfId="5" applyNumberFormat="1" applyFont="1" applyFill="1" applyBorder="1" applyAlignment="1" applyProtection="1">
      <alignment horizontal="center" vertical="center"/>
      <protection locked="0"/>
    </xf>
    <xf numFmtId="49" fontId="5" fillId="12" borderId="15" xfId="5" applyNumberFormat="1" applyFont="1" applyFill="1" applyBorder="1" applyAlignment="1" applyProtection="1">
      <alignment horizontal="center" vertical="center"/>
      <protection locked="0"/>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6"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13" xfId="4" applyFont="1" applyFill="1" applyBorder="1" applyAlignment="1" applyProtection="1">
      <alignment vertical="center" wrapText="1"/>
    </xf>
    <xf numFmtId="0" fontId="5" fillId="11" borderId="0" xfId="4" applyFont="1" applyFill="1" applyBorder="1" applyAlignment="1" applyProtection="1">
      <alignment vertical="center" wrapText="1"/>
    </xf>
    <xf numFmtId="0" fontId="5" fillId="0" borderId="13" xfId="4" applyFont="1" applyFill="1" applyBorder="1" applyAlignment="1" applyProtection="1">
      <alignment horizontal="center" vertical="center" wrapText="1"/>
    </xf>
    <xf numFmtId="0" fontId="5" fillId="0" borderId="0" xfId="4" applyFont="1" applyFill="1" applyBorder="1" applyAlignment="1" applyProtection="1">
      <alignment horizontal="center" vertical="center" wrapText="1"/>
    </xf>
    <xf numFmtId="0" fontId="5"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14" fontId="5" fillId="12" borderId="3" xfId="6" applyNumberFormat="1" applyFont="1" applyFill="1" applyBorder="1" applyAlignment="1" applyProtection="1">
      <alignment horizontal="center" vertical="center"/>
      <protection locked="0"/>
    </xf>
    <xf numFmtId="14" fontId="5" fillId="12" borderId="15" xfId="6" applyNumberFormat="1" applyFont="1" applyFill="1" applyBorder="1" applyAlignment="1" applyProtection="1">
      <alignment horizontal="center" vertical="center"/>
      <protection locked="0"/>
    </xf>
    <xf numFmtId="0" fontId="6"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6" fillId="11" borderId="12" xfId="0" applyFont="1" applyFill="1" applyBorder="1" applyAlignment="1" applyProtection="1">
      <alignment horizontal="left" vertical="center" wrapText="1"/>
    </xf>
    <xf numFmtId="0" fontId="6" fillId="9" borderId="12" xfId="0" applyFont="1" applyFill="1" applyBorder="1" applyAlignment="1" applyProtection="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6" fillId="0" borderId="12" xfId="0" applyFont="1" applyBorder="1" applyAlignment="1">
      <alignment horizontal="left" vertical="center" wrapText="1"/>
    </xf>
    <xf numFmtId="0" fontId="9"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5"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6" fillId="0" borderId="12" xfId="5" applyFont="1" applyFill="1" applyBorder="1" applyAlignment="1" applyProtection="1">
      <alignment horizontal="left" vertical="center" wrapText="1" indent="1"/>
    </xf>
    <xf numFmtId="0" fontId="6" fillId="0" borderId="12" xfId="0" applyFont="1" applyFill="1" applyBorder="1" applyAlignment="1" applyProtection="1">
      <alignment horizontal="left" vertical="center" wrapText="1" indent="1"/>
    </xf>
    <xf numFmtId="0" fontId="13" fillId="4" borderId="12" xfId="5" applyFont="1" applyFill="1" applyBorder="1" applyAlignment="1" applyProtection="1">
      <alignment horizontal="left" vertical="center" wrapText="1"/>
    </xf>
    <xf numFmtId="0" fontId="13" fillId="4" borderId="12" xfId="5" applyFont="1" applyFill="1" applyBorder="1" applyAlignment="1" applyProtection="1">
      <alignment vertical="center" wrapText="1"/>
    </xf>
    <xf numFmtId="0" fontId="3" fillId="0" borderId="12" xfId="5" applyBorder="1" applyAlignment="1" applyProtection="1"/>
    <xf numFmtId="0" fontId="5" fillId="4" borderId="12" xfId="5" applyFont="1" applyFill="1" applyBorder="1" applyAlignment="1" applyProtection="1">
      <alignment horizontal="left" vertical="center" wrapText="1"/>
    </xf>
    <xf numFmtId="0" fontId="5" fillId="4" borderId="12" xfId="5" applyFont="1" applyFill="1" applyBorder="1" applyAlignment="1" applyProtection="1">
      <alignment vertical="center" wrapText="1"/>
    </xf>
    <xf numFmtId="0" fontId="6" fillId="11" borderId="12" xfId="0" applyFont="1" applyFill="1" applyBorder="1" applyAlignment="1" applyProtection="1">
      <alignment horizontal="left" vertical="center" wrapText="1" indent="1"/>
    </xf>
    <xf numFmtId="0" fontId="16" fillId="9" borderId="12" xfId="0" applyFont="1" applyFill="1" applyBorder="1" applyAlignment="1" applyProtection="1">
      <alignment horizontal="left" vertical="center" wrapText="1"/>
    </xf>
    <xf numFmtId="0" fontId="6" fillId="9" borderId="12" xfId="0" applyFont="1" applyFill="1" applyBorder="1" applyAlignment="1" applyProtection="1">
      <alignment horizontal="left" vertical="center" wrapText="1" indent="1"/>
    </xf>
    <xf numFmtId="0" fontId="16"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9" fillId="3" borderId="12" xfId="5" applyFont="1" applyFill="1" applyBorder="1" applyAlignment="1" applyProtection="1">
      <alignment horizontal="center" vertical="center"/>
    </xf>
    <xf numFmtId="0" fontId="3" fillId="0" borderId="12" xfId="5" applyBorder="1" applyAlignment="1" applyProtection="1">
      <alignment horizontal="center"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5" fillId="3" borderId="12" xfId="5" applyFont="1" applyFill="1" applyBorder="1" applyAlignment="1" applyProtection="1">
      <alignment horizontal="center" vertical="center" wrapText="1"/>
    </xf>
    <xf numFmtId="0" fontId="3" fillId="0" borderId="12" xfId="5" applyBorder="1" applyAlignment="1" applyProtection="1">
      <alignment horizontal="center" vertical="center" wrapText="1"/>
    </xf>
    <xf numFmtId="3" fontId="19" fillId="3" borderId="12" xfId="5" applyNumberFormat="1" applyFont="1" applyFill="1" applyBorder="1" applyAlignment="1" applyProtection="1">
      <alignment horizontal="center" vertical="center" wrapText="1"/>
    </xf>
    <xf numFmtId="3" fontId="3" fillId="0" borderId="12" xfId="5" applyNumberFormat="1" applyBorder="1" applyAlignment="1" applyProtection="1">
      <alignment horizontal="center" vertical="center" wrapText="1"/>
    </xf>
    <xf numFmtId="0" fontId="5"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7" borderId="12" xfId="0" applyFont="1" applyFill="1" applyBorder="1" applyAlignment="1" applyProtection="1">
      <alignment horizontal="left" vertical="center" wrapText="1" shrinkToFit="1"/>
    </xf>
    <xf numFmtId="0" fontId="13" fillId="0" borderId="12" xfId="0" applyFont="1" applyFill="1" applyBorder="1" applyAlignment="1" applyProtection="1">
      <alignment horizontal="left" vertical="center" wrapText="1"/>
    </xf>
    <xf numFmtId="0" fontId="6" fillId="10" borderId="12" xfId="0" applyFont="1" applyFill="1" applyBorder="1" applyAlignment="1" applyProtection="1">
      <alignment horizontal="left" vertical="center" wrapTex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9" fillId="2" borderId="4" xfId="5"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2" xfId="3" applyFont="1" applyFill="1" applyBorder="1" applyAlignment="1" applyProtection="1">
      <alignment horizontal="center" vertical="center" wrapText="1"/>
    </xf>
    <xf numFmtId="0" fontId="19" fillId="3" borderId="12" xfId="3" applyFont="1" applyFill="1" applyBorder="1" applyAlignment="1" applyProtection="1">
      <alignment horizontal="center" vertical="center" wrapText="1"/>
    </xf>
    <xf numFmtId="0" fontId="6" fillId="0" borderId="7" xfId="0" applyFont="1" applyFill="1" applyBorder="1" applyAlignment="1" applyProtection="1">
      <alignment horizontal="left" vertical="center" wrapText="1" indent="1"/>
    </xf>
    <xf numFmtId="0" fontId="5" fillId="9" borderId="7"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5" fillId="9" borderId="7" xfId="0" applyFont="1" applyFill="1" applyBorder="1" applyAlignment="1" applyProtection="1">
      <alignment horizontal="left" vertical="center" wrapText="1"/>
    </xf>
    <xf numFmtId="0" fontId="13" fillId="9" borderId="7" xfId="0" applyFont="1" applyFill="1" applyBorder="1" applyAlignment="1" applyProtection="1">
      <alignment horizontal="left" vertical="center" wrapText="1"/>
    </xf>
    <xf numFmtId="0" fontId="13" fillId="0" borderId="7" xfId="0" applyFont="1" applyFill="1" applyBorder="1" applyAlignment="1" applyProtection="1">
      <alignment horizontal="left" vertical="center" wrapText="1"/>
    </xf>
    <xf numFmtId="0" fontId="13" fillId="9" borderId="8" xfId="0" applyFont="1" applyFill="1" applyBorder="1" applyAlignment="1" applyProtection="1">
      <alignment horizontal="left" vertical="center" wrapText="1"/>
    </xf>
    <xf numFmtId="0" fontId="13" fillId="7" borderId="9"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10" xfId="0" applyFont="1" applyFill="1" applyBorder="1" applyAlignment="1" applyProtection="1">
      <alignment horizontal="left" vertical="center" shrinkToFit="1"/>
    </xf>
    <xf numFmtId="0" fontId="6" fillId="0" borderId="11" xfId="0" applyFont="1" applyFill="1" applyBorder="1" applyAlignment="1" applyProtection="1">
      <alignment horizontal="left" vertical="center" wrapText="1" indent="1"/>
    </xf>
    <xf numFmtId="0" fontId="6"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4" fillId="0" borderId="12" xfId="0" applyFont="1" applyBorder="1" applyAlignment="1" applyProtection="1">
      <alignment horizontal="left" vertical="center" wrapText="1"/>
    </xf>
    <xf numFmtId="0" fontId="19"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4" fillId="0" borderId="12" xfId="0" applyFont="1" applyBorder="1" applyAlignment="1" applyProtection="1">
      <alignment vertical="center"/>
    </xf>
    <xf numFmtId="0" fontId="4" fillId="0" borderId="12" xfId="0" applyFont="1" applyBorder="1" applyProtection="1"/>
    <xf numFmtId="0" fontId="19" fillId="0" borderId="12" xfId="0" applyFont="1" applyBorder="1" applyAlignment="1" applyProtection="1">
      <alignment horizontal="left" vertical="center" wrapText="1"/>
    </xf>
    <xf numFmtId="3" fontId="10" fillId="3" borderId="12" xfId="0" applyNumberFormat="1" applyFont="1" applyFill="1" applyBorder="1" applyAlignment="1" applyProtection="1">
      <alignment horizontal="center" vertical="center" wrapText="1"/>
    </xf>
    <xf numFmtId="3" fontId="4" fillId="0" borderId="12" xfId="0" applyNumberFormat="1" applyFont="1" applyBorder="1" applyProtection="1"/>
    <xf numFmtId="49" fontId="10"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12" xfId="0" applyFont="1" applyFill="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9" fillId="0" borderId="0" xfId="0" applyFont="1" applyAlignment="1">
      <alignment horizontal="left" vertical="center" wrapText="1"/>
    </xf>
    <xf numFmtId="0" fontId="39" fillId="0" borderId="0" xfId="0" applyFont="1" applyFill="1" applyAlignment="1">
      <alignment horizontal="left" vertical="center" wrapText="1"/>
    </xf>
    <xf numFmtId="0" fontId="39" fillId="0" borderId="0" xfId="0" applyFont="1" applyFill="1" applyAlignment="1">
      <alignment horizontal="left" vertical="center"/>
    </xf>
    <xf numFmtId="0" fontId="0" fillId="0" borderId="0" xfId="0" applyFill="1" applyAlignment="1">
      <alignment horizontal="left" vertical="center"/>
    </xf>
  </cellXfs>
  <cellStyles count="7">
    <cellStyle name="Hyperlink 2" xfId="2"/>
    <cellStyle name="Normal" xfId="0" builtinId="0"/>
    <cellStyle name="Normal 2" xfId="3"/>
    <cellStyle name="Normal 2 2" xfId="5"/>
    <cellStyle name="Normal 3" xfId="4"/>
    <cellStyle name="Normal 3 2" xfId="6"/>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345282</xdr:colOff>
      <xdr:row>68</xdr:row>
      <xdr:rowOff>11906</xdr:rowOff>
    </xdr:from>
    <xdr:to>
      <xdr:col>7</xdr:col>
      <xdr:colOff>543547</xdr:colOff>
      <xdr:row>96</xdr:row>
      <xdr:rowOff>50663</xdr:rowOff>
    </xdr:to>
    <xdr:pic>
      <xdr:nvPicPr>
        <xdr:cNvPr id="3" name="Picture 2"/>
        <xdr:cNvPicPr>
          <a:picLocks noChangeAspect="1"/>
        </xdr:cNvPicPr>
      </xdr:nvPicPr>
      <xdr:blipFill>
        <a:blip xmlns:r="http://schemas.openxmlformats.org/officeDocument/2006/relationships" r:embed="rId1"/>
        <a:stretch>
          <a:fillRect/>
        </a:stretch>
      </xdr:blipFill>
      <xdr:spPr>
        <a:xfrm>
          <a:off x="345282" y="17121187"/>
          <a:ext cx="4448796" cy="470600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vana.toth/Desktop/Konsolidacija%20IT/2026/Q2%202026/Master%20Q2%202026%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anca GFI"/>
      <sheetName val="RDG GFI"/>
      <sheetName val="SOCIE GFI"/>
      <sheetName val="CF GFI"/>
      <sheetName val="Cashflow podloga TFI"/>
      <sheetName val="Master"/>
      <sheetName val="CONSOLIDATED NOTES"/>
      <sheetName val="Ostali operativni"/>
      <sheetName val="Vremensko razgraničenje"/>
      <sheetName val="Godišnji pregled po firmama"/>
      <sheetName val="Eliminacija bilanca"/>
      <sheetName val="to do"/>
      <sheetName val="Eliminacija RDG"/>
      <sheetName val="KONS knjiženja"/>
      <sheetName val="PD akontacija"/>
      <sheetName val="Kretanje kredita Q2 2026"/>
      <sheetName val="Efekti konsolidacijskog knji Q1"/>
      <sheetName val="kons knj Q1 RDG"/>
      <sheetName val="Kretanje financijskog leasinga"/>
      <sheetName val="PPE Q2 2026"/>
      <sheetName val="Nemat imovina Q2 2026"/>
      <sheetName val="imovina msfi 16"/>
      <sheetName val="Kontrola s kontroling rez"/>
      <sheetName val="kont"/>
      <sheetName val="Eliminacije"/>
      <sheetName val="check eliminacije"/>
      <sheetName val="PURP "/>
      <sheetName val="NCI"/>
      <sheetName val="Zajmovi građ"/>
      <sheetName val="Discount unwinding CA SLO"/>
      <sheetName val="Discount unwinding Sim Impex"/>
      <sheetName val="Bilanca"/>
      <sheetName val="RDG"/>
      <sheetName val="CONS FACE"/>
      <sheetName val="SOCIE MSFI"/>
      <sheetName val="UPRAVLJANJE RIZICIMA"/>
      <sheetName val="Pregled članica Grupe"/>
      <sheetName val="DTA i DTL"/>
      <sheetName val="ROA"/>
      <sheetName val="PPE"/>
      <sheetName val="Nemat imovina"/>
      <sheetName val="Transakcije s povezanima"/>
      <sheetName val="Tečaj"/>
      <sheetName val="podloga cash flow"/>
      <sheetName val="Kretanje kredita"/>
      <sheetName val="MSFI 16"/>
      <sheetName val="Fin leasing"/>
      <sheetName val="bussiness combinations"/>
      <sheetName val="Izračun pondera"/>
      <sheetName val="Pregled većih zajmova"/>
      <sheetName val="Podloga za dionice"/>
      <sheetName val="Baza povezani"/>
      <sheetName val="Akvizicije za CF"/>
      <sheetName val="Popis povezanih"/>
      <sheetName val="Starosna pomoćna podloga"/>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zoomScaleNormal="100" zoomScaleSheetLayoutView="100" workbookViewId="0">
      <selection activeCell="L10" sqref="L10"/>
    </sheetView>
  </sheetViews>
  <sheetFormatPr defaultColWidth="9.140625" defaultRowHeight="15" x14ac:dyDescent="0.25"/>
  <cols>
    <col min="1" max="8" width="9.140625" style="37"/>
    <col min="9" max="9" width="15.28515625" style="37" customWidth="1"/>
    <col min="10" max="10" width="9.140625" style="37"/>
    <col min="11" max="13" width="9.140625" style="35"/>
    <col min="14" max="14" width="9.140625" style="36"/>
    <col min="15" max="20" width="9.140625" style="35"/>
    <col min="21" max="16384" width="9.140625" style="37"/>
  </cols>
  <sheetData>
    <row r="1" spans="1:20" ht="15.75" x14ac:dyDescent="0.25">
      <c r="A1" s="217" t="s">
        <v>0</v>
      </c>
      <c r="B1" s="218"/>
      <c r="C1" s="218"/>
      <c r="D1" s="52"/>
      <c r="E1" s="52"/>
      <c r="F1" s="52"/>
      <c r="G1" s="52"/>
      <c r="H1" s="52"/>
      <c r="I1" s="52"/>
      <c r="J1" s="53"/>
    </row>
    <row r="2" spans="1:20" ht="14.45" customHeight="1" x14ac:dyDescent="0.25">
      <c r="A2" s="219" t="s">
        <v>1</v>
      </c>
      <c r="B2" s="220"/>
      <c r="C2" s="220"/>
      <c r="D2" s="220"/>
      <c r="E2" s="220"/>
      <c r="F2" s="220"/>
      <c r="G2" s="220"/>
      <c r="H2" s="220"/>
      <c r="I2" s="220"/>
      <c r="J2" s="221"/>
      <c r="N2" s="36">
        <v>1</v>
      </c>
    </row>
    <row r="3" spans="1:20" x14ac:dyDescent="0.25">
      <c r="A3" s="54"/>
      <c r="B3" s="55"/>
      <c r="C3" s="55"/>
      <c r="D3" s="55"/>
      <c r="E3" s="55"/>
      <c r="F3" s="55"/>
      <c r="G3" s="55"/>
      <c r="H3" s="55"/>
      <c r="I3" s="55"/>
      <c r="J3" s="56"/>
      <c r="N3" s="36">
        <v>2</v>
      </c>
    </row>
    <row r="4" spans="1:20" ht="33.6" customHeight="1" x14ac:dyDescent="0.25">
      <c r="A4" s="222" t="s">
        <v>2</v>
      </c>
      <c r="B4" s="223"/>
      <c r="C4" s="223"/>
      <c r="D4" s="223"/>
      <c r="E4" s="228">
        <v>46023</v>
      </c>
      <c r="F4" s="229"/>
      <c r="G4" s="57" t="s">
        <v>3</v>
      </c>
      <c r="H4" s="228">
        <v>46203</v>
      </c>
      <c r="I4" s="229"/>
      <c r="J4" s="58"/>
      <c r="N4" s="36">
        <v>3</v>
      </c>
    </row>
    <row r="5" spans="1:20" s="38" customFormat="1" ht="10.15" customHeight="1" x14ac:dyDescent="0.25">
      <c r="A5" s="224"/>
      <c r="B5" s="225"/>
      <c r="C5" s="225"/>
      <c r="D5" s="225"/>
      <c r="E5" s="225"/>
      <c r="F5" s="225"/>
      <c r="G5" s="225"/>
      <c r="H5" s="225"/>
      <c r="I5" s="225"/>
      <c r="J5" s="226"/>
      <c r="N5" s="39">
        <v>4</v>
      </c>
    </row>
    <row r="6" spans="1:20" ht="20.45" customHeight="1" x14ac:dyDescent="0.25">
      <c r="A6" s="59"/>
      <c r="B6" s="60" t="s">
        <v>4</v>
      </c>
      <c r="C6" s="61"/>
      <c r="D6" s="61"/>
      <c r="E6" s="126">
        <v>2026</v>
      </c>
      <c r="F6" s="62"/>
      <c r="G6" s="57"/>
      <c r="H6" s="62"/>
      <c r="I6" s="63"/>
      <c r="J6" s="64"/>
    </row>
    <row r="7" spans="1:20" s="42" customFormat="1" ht="10.9" customHeight="1" x14ac:dyDescent="0.25">
      <c r="A7" s="59"/>
      <c r="B7" s="61"/>
      <c r="C7" s="61"/>
      <c r="D7" s="61"/>
      <c r="E7" s="65"/>
      <c r="F7" s="65"/>
      <c r="G7" s="57"/>
      <c r="H7" s="62"/>
      <c r="I7" s="63"/>
      <c r="J7" s="64"/>
      <c r="K7" s="40"/>
      <c r="L7" s="40"/>
      <c r="M7" s="40"/>
      <c r="N7" s="41"/>
      <c r="O7" s="40"/>
      <c r="P7" s="40"/>
      <c r="Q7" s="40"/>
      <c r="R7" s="40"/>
      <c r="S7" s="40"/>
      <c r="T7" s="40"/>
    </row>
    <row r="8" spans="1:20" ht="20.45" customHeight="1" x14ac:dyDescent="0.25">
      <c r="A8" s="59"/>
      <c r="B8" s="60" t="s">
        <v>5</v>
      </c>
      <c r="C8" s="61"/>
      <c r="D8" s="61"/>
      <c r="E8" s="20">
        <v>2</v>
      </c>
      <c r="F8" s="62"/>
      <c r="G8" s="57"/>
      <c r="H8" s="62"/>
      <c r="I8" s="63"/>
      <c r="J8" s="64"/>
    </row>
    <row r="9" spans="1:20" s="42" customFormat="1" ht="10.9" customHeight="1" x14ac:dyDescent="0.25">
      <c r="A9" s="59"/>
      <c r="B9" s="61"/>
      <c r="C9" s="61"/>
      <c r="D9" s="61"/>
      <c r="E9" s="65"/>
      <c r="F9" s="65"/>
      <c r="G9" s="57"/>
      <c r="H9" s="65"/>
      <c r="I9" s="66"/>
      <c r="J9" s="64"/>
      <c r="K9" s="40"/>
      <c r="L9" s="40"/>
      <c r="M9" s="40"/>
      <c r="N9" s="41"/>
      <c r="O9" s="40"/>
      <c r="P9" s="40"/>
      <c r="Q9" s="40"/>
      <c r="R9" s="40"/>
      <c r="S9" s="40"/>
      <c r="T9" s="40"/>
    </row>
    <row r="10" spans="1:20" ht="37.9" customHeight="1" x14ac:dyDescent="0.25">
      <c r="A10" s="211" t="s">
        <v>6</v>
      </c>
      <c r="B10" s="212"/>
      <c r="C10" s="212"/>
      <c r="D10" s="212"/>
      <c r="E10" s="212"/>
      <c r="F10" s="212"/>
      <c r="G10" s="212"/>
      <c r="H10" s="212"/>
      <c r="I10" s="212"/>
      <c r="J10" s="67"/>
    </row>
    <row r="11" spans="1:20" ht="24.6" customHeight="1" x14ac:dyDescent="0.25">
      <c r="A11" s="198" t="s">
        <v>7</v>
      </c>
      <c r="B11" s="213"/>
      <c r="C11" s="209" t="s">
        <v>451</v>
      </c>
      <c r="D11" s="210"/>
      <c r="E11" s="68"/>
      <c r="F11" s="149" t="s">
        <v>8</v>
      </c>
      <c r="G11" s="207"/>
      <c r="H11" s="205" t="s">
        <v>455</v>
      </c>
      <c r="I11" s="206"/>
      <c r="J11" s="69"/>
    </row>
    <row r="12" spans="1:20" ht="14.45" customHeight="1" x14ac:dyDescent="0.25">
      <c r="A12" s="70"/>
      <c r="B12" s="71"/>
      <c r="C12" s="71"/>
      <c r="D12" s="71"/>
      <c r="E12" s="214"/>
      <c r="F12" s="214"/>
      <c r="G12" s="214"/>
      <c r="H12" s="214"/>
      <c r="I12" s="72"/>
      <c r="J12" s="69"/>
    </row>
    <row r="13" spans="1:20" ht="21" customHeight="1" x14ac:dyDescent="0.25">
      <c r="A13" s="148" t="s">
        <v>9</v>
      </c>
      <c r="B13" s="207"/>
      <c r="C13" s="209" t="s">
        <v>452</v>
      </c>
      <c r="D13" s="210"/>
      <c r="E13" s="227"/>
      <c r="F13" s="214"/>
      <c r="G13" s="214"/>
      <c r="H13" s="214"/>
      <c r="I13" s="72"/>
      <c r="J13" s="69"/>
    </row>
    <row r="14" spans="1:20" ht="10.9" customHeight="1" x14ac:dyDescent="0.25">
      <c r="A14" s="68"/>
      <c r="B14" s="72"/>
      <c r="C14" s="49"/>
      <c r="D14" s="49"/>
      <c r="E14" s="159"/>
      <c r="F14" s="159"/>
      <c r="G14" s="159"/>
      <c r="H14" s="159"/>
      <c r="I14" s="71"/>
      <c r="J14" s="73"/>
    </row>
    <row r="15" spans="1:20" ht="22.9" customHeight="1" x14ac:dyDescent="0.25">
      <c r="A15" s="148" t="s">
        <v>10</v>
      </c>
      <c r="B15" s="207"/>
      <c r="C15" s="209" t="s">
        <v>453</v>
      </c>
      <c r="D15" s="210"/>
      <c r="E15" s="208"/>
      <c r="F15" s="200"/>
      <c r="G15" s="74" t="s">
        <v>11</v>
      </c>
      <c r="H15" s="169" t="s">
        <v>456</v>
      </c>
      <c r="I15" s="170"/>
      <c r="J15" s="75"/>
    </row>
    <row r="16" spans="1:20" ht="10.9" customHeight="1" x14ac:dyDescent="0.25">
      <c r="A16" s="68"/>
      <c r="B16" s="72"/>
      <c r="C16" s="71"/>
      <c r="D16" s="71"/>
      <c r="E16" s="159"/>
      <c r="F16" s="159"/>
      <c r="G16" s="186"/>
      <c r="H16" s="186"/>
      <c r="I16" s="71"/>
      <c r="J16" s="73"/>
    </row>
    <row r="17" spans="1:10" ht="22.9" customHeight="1" x14ac:dyDescent="0.25">
      <c r="A17" s="76"/>
      <c r="B17" s="74" t="s">
        <v>12</v>
      </c>
      <c r="C17" s="209" t="s">
        <v>454</v>
      </c>
      <c r="D17" s="210"/>
      <c r="E17" s="77"/>
      <c r="F17" s="77"/>
      <c r="G17" s="77"/>
      <c r="H17" s="77"/>
      <c r="I17" s="77"/>
      <c r="J17" s="75"/>
    </row>
    <row r="18" spans="1:10" x14ac:dyDescent="0.25">
      <c r="A18" s="215"/>
      <c r="B18" s="216"/>
      <c r="C18" s="159"/>
      <c r="D18" s="159"/>
      <c r="E18" s="159"/>
      <c r="F18" s="159"/>
      <c r="G18" s="159"/>
      <c r="H18" s="159"/>
      <c r="I18" s="71"/>
      <c r="J18" s="73"/>
    </row>
    <row r="19" spans="1:10" x14ac:dyDescent="0.25">
      <c r="A19" s="198" t="s">
        <v>13</v>
      </c>
      <c r="B19" s="199"/>
      <c r="C19" s="160" t="s">
        <v>457</v>
      </c>
      <c r="D19" s="204"/>
      <c r="E19" s="204"/>
      <c r="F19" s="204"/>
      <c r="G19" s="204"/>
      <c r="H19" s="204"/>
      <c r="I19" s="204"/>
      <c r="J19" s="162"/>
    </row>
    <row r="20" spans="1:10" x14ac:dyDescent="0.25">
      <c r="A20" s="70"/>
      <c r="B20" s="71"/>
      <c r="C20" s="78"/>
      <c r="D20" s="71"/>
      <c r="E20" s="159"/>
      <c r="F20" s="159"/>
      <c r="G20" s="159"/>
      <c r="H20" s="159"/>
      <c r="I20" s="71"/>
      <c r="J20" s="73"/>
    </row>
    <row r="21" spans="1:10" x14ac:dyDescent="0.25">
      <c r="A21" s="198" t="s">
        <v>14</v>
      </c>
      <c r="B21" s="199"/>
      <c r="C21" s="205">
        <v>10090</v>
      </c>
      <c r="D21" s="206"/>
      <c r="E21" s="159"/>
      <c r="F21" s="159"/>
      <c r="G21" s="160" t="s">
        <v>458</v>
      </c>
      <c r="H21" s="204"/>
      <c r="I21" s="204"/>
      <c r="J21" s="162"/>
    </row>
    <row r="22" spans="1:10" x14ac:dyDescent="0.25">
      <c r="A22" s="70"/>
      <c r="B22" s="71"/>
      <c r="C22" s="71"/>
      <c r="D22" s="71"/>
      <c r="E22" s="159"/>
      <c r="F22" s="159"/>
      <c r="G22" s="159"/>
      <c r="H22" s="159"/>
      <c r="I22" s="71"/>
      <c r="J22" s="73"/>
    </row>
    <row r="23" spans="1:10" x14ac:dyDescent="0.25">
      <c r="A23" s="198" t="s">
        <v>15</v>
      </c>
      <c r="B23" s="199"/>
      <c r="C23" s="160" t="s">
        <v>459</v>
      </c>
      <c r="D23" s="204"/>
      <c r="E23" s="204"/>
      <c r="F23" s="204"/>
      <c r="G23" s="204"/>
      <c r="H23" s="204"/>
      <c r="I23" s="204"/>
      <c r="J23" s="162"/>
    </row>
    <row r="24" spans="1:10" x14ac:dyDescent="0.25">
      <c r="A24" s="70"/>
      <c r="B24" s="71"/>
      <c r="C24" s="131"/>
      <c r="D24" s="134"/>
      <c r="E24" s="155"/>
      <c r="F24" s="155"/>
      <c r="G24" s="155"/>
      <c r="H24" s="155"/>
      <c r="I24" s="134"/>
      <c r="J24" s="135"/>
    </row>
    <row r="25" spans="1:10" x14ac:dyDescent="0.25">
      <c r="A25" s="198" t="s">
        <v>16</v>
      </c>
      <c r="B25" s="199"/>
      <c r="C25" s="201" t="s">
        <v>460</v>
      </c>
      <c r="D25" s="202"/>
      <c r="E25" s="202"/>
      <c r="F25" s="202"/>
      <c r="G25" s="202"/>
      <c r="H25" s="202"/>
      <c r="I25" s="202"/>
      <c r="J25" s="203"/>
    </row>
    <row r="26" spans="1:10" x14ac:dyDescent="0.25">
      <c r="A26" s="70"/>
      <c r="B26" s="71"/>
      <c r="C26" s="136"/>
      <c r="D26" s="134"/>
      <c r="E26" s="155"/>
      <c r="F26" s="155"/>
      <c r="G26" s="155"/>
      <c r="H26" s="155"/>
      <c r="I26" s="134"/>
      <c r="J26" s="135"/>
    </row>
    <row r="27" spans="1:10" x14ac:dyDescent="0.25">
      <c r="A27" s="198" t="s">
        <v>17</v>
      </c>
      <c r="B27" s="199"/>
      <c r="C27" s="201" t="s">
        <v>461</v>
      </c>
      <c r="D27" s="202"/>
      <c r="E27" s="202"/>
      <c r="F27" s="202"/>
      <c r="G27" s="202"/>
      <c r="H27" s="202"/>
      <c r="I27" s="202"/>
      <c r="J27" s="203"/>
    </row>
    <row r="28" spans="1:10" ht="13.9" customHeight="1" x14ac:dyDescent="0.25">
      <c r="A28" s="70"/>
      <c r="B28" s="71"/>
      <c r="C28" s="78"/>
      <c r="D28" s="71"/>
      <c r="E28" s="159"/>
      <c r="F28" s="159"/>
      <c r="G28" s="159"/>
      <c r="H28" s="159"/>
      <c r="I28" s="71"/>
      <c r="J28" s="73"/>
    </row>
    <row r="29" spans="1:10" ht="22.9" customHeight="1" x14ac:dyDescent="0.25">
      <c r="A29" s="148" t="s">
        <v>18</v>
      </c>
      <c r="B29" s="199"/>
      <c r="C29" s="137">
        <v>3567</v>
      </c>
      <c r="D29" s="79"/>
      <c r="E29" s="163"/>
      <c r="F29" s="163"/>
      <c r="G29" s="163"/>
      <c r="H29" s="163"/>
      <c r="I29" s="80"/>
      <c r="J29" s="81"/>
    </row>
    <row r="30" spans="1:10" x14ac:dyDescent="0.25">
      <c r="A30" s="70"/>
      <c r="B30" s="71"/>
      <c r="C30" s="71"/>
      <c r="D30" s="71"/>
      <c r="E30" s="159"/>
      <c r="F30" s="159"/>
      <c r="G30" s="159"/>
      <c r="H30" s="159"/>
      <c r="I30" s="80"/>
      <c r="J30" s="81"/>
    </row>
    <row r="31" spans="1:10" x14ac:dyDescent="0.25">
      <c r="A31" s="198" t="s">
        <v>19</v>
      </c>
      <c r="B31" s="199"/>
      <c r="C31" s="138" t="s">
        <v>22</v>
      </c>
      <c r="D31" s="196" t="s">
        <v>20</v>
      </c>
      <c r="E31" s="197"/>
      <c r="F31" s="197"/>
      <c r="G31" s="197"/>
      <c r="H31" s="82"/>
      <c r="I31" s="83" t="s">
        <v>21</v>
      </c>
      <c r="J31" s="84" t="s">
        <v>22</v>
      </c>
    </row>
    <row r="32" spans="1:10" x14ac:dyDescent="0.25">
      <c r="A32" s="198"/>
      <c r="B32" s="199"/>
      <c r="C32" s="85"/>
      <c r="D32" s="57"/>
      <c r="E32" s="200"/>
      <c r="F32" s="200"/>
      <c r="G32" s="200"/>
      <c r="H32" s="200"/>
      <c r="I32" s="80"/>
      <c r="J32" s="81"/>
    </row>
    <row r="33" spans="1:10" x14ac:dyDescent="0.25">
      <c r="A33" s="198" t="s">
        <v>23</v>
      </c>
      <c r="B33" s="199"/>
      <c r="C33" s="137" t="s">
        <v>25</v>
      </c>
      <c r="D33" s="196" t="s">
        <v>24</v>
      </c>
      <c r="E33" s="197"/>
      <c r="F33" s="197"/>
      <c r="G33" s="197"/>
      <c r="H33" s="77"/>
      <c r="I33" s="83" t="s">
        <v>25</v>
      </c>
      <c r="J33" s="84" t="s">
        <v>26</v>
      </c>
    </row>
    <row r="34" spans="1:10" x14ac:dyDescent="0.25">
      <c r="A34" s="70"/>
      <c r="B34" s="71"/>
      <c r="C34" s="71"/>
      <c r="D34" s="71"/>
      <c r="E34" s="159"/>
      <c r="F34" s="159"/>
      <c r="G34" s="159"/>
      <c r="H34" s="159"/>
      <c r="I34" s="71"/>
      <c r="J34" s="73"/>
    </row>
    <row r="35" spans="1:10" x14ac:dyDescent="0.25">
      <c r="A35" s="196" t="s">
        <v>27</v>
      </c>
      <c r="B35" s="197"/>
      <c r="C35" s="197"/>
      <c r="D35" s="197"/>
      <c r="E35" s="197" t="s">
        <v>28</v>
      </c>
      <c r="F35" s="197"/>
      <c r="G35" s="197"/>
      <c r="H35" s="197"/>
      <c r="I35" s="197"/>
      <c r="J35" s="86" t="s">
        <v>29</v>
      </c>
    </row>
    <row r="36" spans="1:10" x14ac:dyDescent="0.25">
      <c r="A36" s="70"/>
      <c r="B36" s="71"/>
      <c r="C36" s="71"/>
      <c r="D36" s="71"/>
      <c r="E36" s="159"/>
      <c r="F36" s="159"/>
      <c r="G36" s="159"/>
      <c r="H36" s="159"/>
      <c r="I36" s="71"/>
      <c r="J36" s="81"/>
    </row>
    <row r="37" spans="1:10" x14ac:dyDescent="0.25">
      <c r="A37" s="192" t="s">
        <v>462</v>
      </c>
      <c r="B37" s="193"/>
      <c r="C37" s="193"/>
      <c r="D37" s="194"/>
      <c r="E37" s="192" t="s">
        <v>463</v>
      </c>
      <c r="F37" s="193"/>
      <c r="G37" s="193"/>
      <c r="H37" s="193"/>
      <c r="I37" s="195"/>
      <c r="J37" s="139" t="s">
        <v>464</v>
      </c>
    </row>
    <row r="38" spans="1:10" x14ac:dyDescent="0.25">
      <c r="A38" s="127"/>
      <c r="B38" s="131"/>
      <c r="C38" s="133"/>
      <c r="D38" s="191"/>
      <c r="E38" s="191"/>
      <c r="F38" s="191"/>
      <c r="G38" s="191"/>
      <c r="H38" s="191"/>
      <c r="I38" s="191"/>
      <c r="J38" s="128"/>
    </row>
    <row r="39" spans="1:10" x14ac:dyDescent="0.25">
      <c r="A39" s="192" t="s">
        <v>465</v>
      </c>
      <c r="B39" s="193"/>
      <c r="C39" s="193"/>
      <c r="D39" s="194"/>
      <c r="E39" s="192" t="s">
        <v>466</v>
      </c>
      <c r="F39" s="193"/>
      <c r="G39" s="193"/>
      <c r="H39" s="193"/>
      <c r="I39" s="194"/>
      <c r="J39" s="140" t="s">
        <v>467</v>
      </c>
    </row>
    <row r="40" spans="1:10" x14ac:dyDescent="0.25">
      <c r="A40" s="127"/>
      <c r="B40" s="131"/>
      <c r="C40" s="133"/>
      <c r="D40" s="132"/>
      <c r="E40" s="191"/>
      <c r="F40" s="191"/>
      <c r="G40" s="191"/>
      <c r="H40" s="191"/>
      <c r="I40" s="130"/>
      <c r="J40" s="128"/>
    </row>
    <row r="41" spans="1:10" x14ac:dyDescent="0.25">
      <c r="A41" s="188" t="s">
        <v>468</v>
      </c>
      <c r="B41" s="189"/>
      <c r="C41" s="189"/>
      <c r="D41" s="190"/>
      <c r="E41" s="183" t="s">
        <v>469</v>
      </c>
      <c r="F41" s="184"/>
      <c r="G41" s="184"/>
      <c r="H41" s="184"/>
      <c r="I41" s="185"/>
      <c r="J41" s="137">
        <v>400790760002</v>
      </c>
    </row>
    <row r="42" spans="1:10" x14ac:dyDescent="0.25">
      <c r="A42" s="127"/>
      <c r="B42" s="131"/>
      <c r="C42" s="133"/>
      <c r="D42" s="132"/>
      <c r="E42" s="191"/>
      <c r="F42" s="191"/>
      <c r="G42" s="191"/>
      <c r="H42" s="191"/>
      <c r="I42" s="130"/>
      <c r="J42" s="128"/>
    </row>
    <row r="43" spans="1:10" x14ac:dyDescent="0.25">
      <c r="A43" s="183" t="s">
        <v>470</v>
      </c>
      <c r="B43" s="184"/>
      <c r="C43" s="184"/>
      <c r="D43" s="185"/>
      <c r="E43" s="183" t="s">
        <v>471</v>
      </c>
      <c r="F43" s="184"/>
      <c r="G43" s="184"/>
      <c r="H43" s="184"/>
      <c r="I43" s="185"/>
      <c r="J43" s="137">
        <v>2861194</v>
      </c>
    </row>
    <row r="44" spans="1:10" x14ac:dyDescent="0.25">
      <c r="A44" s="129"/>
      <c r="B44" s="133"/>
      <c r="C44" s="181"/>
      <c r="D44" s="181"/>
      <c r="E44" s="182"/>
      <c r="F44" s="182"/>
      <c r="G44" s="181"/>
      <c r="H44" s="181"/>
      <c r="I44" s="181"/>
      <c r="J44" s="128"/>
    </row>
    <row r="45" spans="1:10" x14ac:dyDescent="0.25">
      <c r="A45" s="183" t="s">
        <v>472</v>
      </c>
      <c r="B45" s="184"/>
      <c r="C45" s="184"/>
      <c r="D45" s="185"/>
      <c r="E45" s="183" t="s">
        <v>473</v>
      </c>
      <c r="F45" s="184"/>
      <c r="G45" s="184"/>
      <c r="H45" s="184"/>
      <c r="I45" s="185"/>
      <c r="J45" s="137">
        <v>111718171</v>
      </c>
    </row>
    <row r="46" spans="1:10" x14ac:dyDescent="0.25">
      <c r="A46" s="44"/>
      <c r="B46" s="50"/>
      <c r="C46" s="50"/>
      <c r="D46" s="49"/>
      <c r="E46" s="186"/>
      <c r="F46" s="186"/>
      <c r="G46" s="187"/>
      <c r="H46" s="187"/>
      <c r="I46" s="49"/>
      <c r="J46" s="43"/>
    </row>
    <row r="47" spans="1:10" x14ac:dyDescent="0.25">
      <c r="A47" s="178"/>
      <c r="B47" s="179"/>
      <c r="C47" s="179"/>
      <c r="D47" s="180"/>
      <c r="E47" s="178"/>
      <c r="F47" s="179"/>
      <c r="G47" s="179"/>
      <c r="H47" s="179"/>
      <c r="I47" s="180"/>
      <c r="J47" s="21"/>
    </row>
    <row r="48" spans="1:10" x14ac:dyDescent="0.25">
      <c r="A48" s="87"/>
      <c r="B48" s="78"/>
      <c r="C48" s="78"/>
      <c r="D48" s="71"/>
      <c r="E48" s="159"/>
      <c r="F48" s="159"/>
      <c r="G48" s="176"/>
      <c r="H48" s="176"/>
      <c r="I48" s="71"/>
      <c r="J48" s="88" t="s">
        <v>30</v>
      </c>
    </row>
    <row r="49" spans="1:10" x14ac:dyDescent="0.25">
      <c r="A49" s="87"/>
      <c r="B49" s="78"/>
      <c r="C49" s="78"/>
      <c r="D49" s="71"/>
      <c r="E49" s="159"/>
      <c r="F49" s="159"/>
      <c r="G49" s="176"/>
      <c r="H49" s="176"/>
      <c r="I49" s="71"/>
      <c r="J49" s="88" t="s">
        <v>31</v>
      </c>
    </row>
    <row r="50" spans="1:10" ht="14.45" customHeight="1" x14ac:dyDescent="0.25">
      <c r="A50" s="148" t="s">
        <v>32</v>
      </c>
      <c r="B50" s="149"/>
      <c r="C50" s="169"/>
      <c r="D50" s="170"/>
      <c r="E50" s="171" t="s">
        <v>33</v>
      </c>
      <c r="F50" s="172"/>
      <c r="G50" s="173"/>
      <c r="H50" s="174"/>
      <c r="I50" s="174"/>
      <c r="J50" s="175"/>
    </row>
    <row r="51" spans="1:10" x14ac:dyDescent="0.25">
      <c r="A51" s="87"/>
      <c r="B51" s="78"/>
      <c r="C51" s="176"/>
      <c r="D51" s="176"/>
      <c r="E51" s="159"/>
      <c r="F51" s="159"/>
      <c r="G51" s="177" t="s">
        <v>34</v>
      </c>
      <c r="H51" s="177"/>
      <c r="I51" s="177"/>
      <c r="J51" s="64"/>
    </row>
    <row r="52" spans="1:10" ht="13.9" customHeight="1" x14ac:dyDescent="0.25">
      <c r="A52" s="148" t="s">
        <v>35</v>
      </c>
      <c r="B52" s="149"/>
      <c r="C52" s="160" t="s">
        <v>474</v>
      </c>
      <c r="D52" s="161"/>
      <c r="E52" s="161"/>
      <c r="F52" s="161"/>
      <c r="G52" s="161"/>
      <c r="H52" s="161"/>
      <c r="I52" s="161"/>
      <c r="J52" s="162"/>
    </row>
    <row r="53" spans="1:10" x14ac:dyDescent="0.25">
      <c r="A53" s="70"/>
      <c r="B53" s="71"/>
      <c r="C53" s="163" t="s">
        <v>36</v>
      </c>
      <c r="D53" s="163"/>
      <c r="E53" s="163"/>
      <c r="F53" s="163"/>
      <c r="G53" s="163"/>
      <c r="H53" s="163"/>
      <c r="I53" s="163"/>
      <c r="J53" s="73"/>
    </row>
    <row r="54" spans="1:10" x14ac:dyDescent="0.25">
      <c r="A54" s="148" t="s">
        <v>37</v>
      </c>
      <c r="B54" s="149"/>
      <c r="C54" s="164" t="s">
        <v>475</v>
      </c>
      <c r="D54" s="165"/>
      <c r="E54" s="166"/>
      <c r="F54" s="155"/>
      <c r="G54" s="155"/>
      <c r="H54" s="167"/>
      <c r="I54" s="167"/>
      <c r="J54" s="168"/>
    </row>
    <row r="55" spans="1:10" x14ac:dyDescent="0.25">
      <c r="A55" s="70"/>
      <c r="B55" s="71"/>
      <c r="C55" s="136"/>
      <c r="D55" s="134"/>
      <c r="E55" s="155"/>
      <c r="F55" s="155"/>
      <c r="G55" s="155"/>
      <c r="H55" s="155"/>
      <c r="I55" s="134"/>
      <c r="J55" s="135"/>
    </row>
    <row r="56" spans="1:10" ht="14.45" customHeight="1" x14ac:dyDescent="0.25">
      <c r="A56" s="148" t="s">
        <v>16</v>
      </c>
      <c r="B56" s="149"/>
      <c r="C56" s="156" t="s">
        <v>460</v>
      </c>
      <c r="D56" s="157"/>
      <c r="E56" s="157"/>
      <c r="F56" s="157"/>
      <c r="G56" s="157"/>
      <c r="H56" s="157"/>
      <c r="I56" s="157"/>
      <c r="J56" s="158"/>
    </row>
    <row r="57" spans="1:10" x14ac:dyDescent="0.25">
      <c r="A57" s="70"/>
      <c r="B57" s="71"/>
      <c r="C57" s="71"/>
      <c r="D57" s="71"/>
      <c r="E57" s="159"/>
      <c r="F57" s="159"/>
      <c r="G57" s="159"/>
      <c r="H57" s="159"/>
      <c r="I57" s="71"/>
      <c r="J57" s="73"/>
    </row>
    <row r="58" spans="1:10" x14ac:dyDescent="0.25">
      <c r="A58" s="148" t="s">
        <v>38</v>
      </c>
      <c r="B58" s="149"/>
      <c r="C58" s="150"/>
      <c r="D58" s="151"/>
      <c r="E58" s="151"/>
      <c r="F58" s="151"/>
      <c r="G58" s="151"/>
      <c r="H58" s="151"/>
      <c r="I58" s="151"/>
      <c r="J58" s="152"/>
    </row>
    <row r="59" spans="1:10" ht="14.45" customHeight="1" x14ac:dyDescent="0.25">
      <c r="A59" s="70"/>
      <c r="B59" s="71"/>
      <c r="C59" s="153" t="s">
        <v>39</v>
      </c>
      <c r="D59" s="153"/>
      <c r="E59" s="153"/>
      <c r="F59" s="153"/>
      <c r="G59" s="71"/>
      <c r="H59" s="71"/>
      <c r="I59" s="71"/>
      <c r="J59" s="73"/>
    </row>
    <row r="60" spans="1:10" x14ac:dyDescent="0.25">
      <c r="A60" s="148" t="s">
        <v>40</v>
      </c>
      <c r="B60" s="149"/>
      <c r="C60" s="150"/>
      <c r="D60" s="151"/>
      <c r="E60" s="151"/>
      <c r="F60" s="151"/>
      <c r="G60" s="151"/>
      <c r="H60" s="151"/>
      <c r="I60" s="151"/>
      <c r="J60" s="152"/>
    </row>
    <row r="61" spans="1:10" ht="14.45" customHeight="1" x14ac:dyDescent="0.25">
      <c r="A61" s="89"/>
      <c r="B61" s="90"/>
      <c r="C61" s="154" t="s">
        <v>41</v>
      </c>
      <c r="D61" s="154"/>
      <c r="E61" s="154"/>
      <c r="F61" s="154"/>
      <c r="G61" s="154"/>
      <c r="H61" s="90"/>
      <c r="I61" s="90"/>
      <c r="J61" s="91"/>
    </row>
    <row r="68" ht="27" customHeight="1" x14ac:dyDescent="0.25"/>
    <row r="72" ht="38.450000000000003" customHeight="1" x14ac:dyDescent="0.25"/>
  </sheetData>
  <sheetProtection formatCells="0" insertRows="0"/>
  <mergeCells count="122">
    <mergeCell ref="A1:C1"/>
    <mergeCell ref="A2:J2"/>
    <mergeCell ref="A4:D4"/>
    <mergeCell ref="A5:J5"/>
    <mergeCell ref="A13:B13"/>
    <mergeCell ref="E13:F13"/>
    <mergeCell ref="G13:H13"/>
    <mergeCell ref="E4:F4"/>
    <mergeCell ref="H4:I4"/>
    <mergeCell ref="C11:D11"/>
    <mergeCell ref="C13:D13"/>
    <mergeCell ref="E14:F14"/>
    <mergeCell ref="G14:H14"/>
    <mergeCell ref="A10:I10"/>
    <mergeCell ref="A11:B11"/>
    <mergeCell ref="F11:G11"/>
    <mergeCell ref="H11:I11"/>
    <mergeCell ref="E12:F12"/>
    <mergeCell ref="G12:H12"/>
    <mergeCell ref="A18:B18"/>
    <mergeCell ref="C18:D18"/>
    <mergeCell ref="E18:F18"/>
    <mergeCell ref="G18:H18"/>
    <mergeCell ref="A19:B19"/>
    <mergeCell ref="C19:J19"/>
    <mergeCell ref="A15:B15"/>
    <mergeCell ref="E15:F15"/>
    <mergeCell ref="H15:I15"/>
    <mergeCell ref="E16:F16"/>
    <mergeCell ref="G16:H16"/>
    <mergeCell ref="C15:D15"/>
    <mergeCell ref="C17:D17"/>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5"/>
  <sheetViews>
    <sheetView view="pageBreakPreview" topLeftCell="A95" zoomScaleNormal="100" zoomScaleSheetLayoutView="100" workbookViewId="0">
      <selection activeCell="H95" sqref="H1:I1048576"/>
    </sheetView>
  </sheetViews>
  <sheetFormatPr defaultColWidth="8.85546875" defaultRowHeight="12.75" x14ac:dyDescent="0.2"/>
  <cols>
    <col min="1" max="7" width="8.85546875" style="45"/>
    <col min="8" max="9" width="16.42578125" style="46" customWidth="1"/>
    <col min="10" max="10" width="10.28515625" style="45" bestFit="1" customWidth="1"/>
    <col min="11" max="16384" width="8.85546875" style="45"/>
  </cols>
  <sheetData>
    <row r="1" spans="1:9" x14ac:dyDescent="0.2">
      <c r="A1" s="238" t="s">
        <v>42</v>
      </c>
      <c r="B1" s="239"/>
      <c r="C1" s="239"/>
      <c r="D1" s="239"/>
      <c r="E1" s="239"/>
      <c r="F1" s="239"/>
      <c r="G1" s="239"/>
      <c r="H1" s="239"/>
      <c r="I1" s="239"/>
    </row>
    <row r="2" spans="1:9" ht="12.75" customHeight="1" x14ac:dyDescent="0.2">
      <c r="A2" s="240" t="s">
        <v>445</v>
      </c>
      <c r="B2" s="241"/>
      <c r="C2" s="241"/>
      <c r="D2" s="241"/>
      <c r="E2" s="241"/>
      <c r="F2" s="241"/>
      <c r="G2" s="241"/>
      <c r="H2" s="241"/>
      <c r="I2" s="241"/>
    </row>
    <row r="3" spans="1:9" x14ac:dyDescent="0.2">
      <c r="A3" s="242" t="s">
        <v>43</v>
      </c>
      <c r="B3" s="243"/>
      <c r="C3" s="243"/>
      <c r="D3" s="243"/>
      <c r="E3" s="243"/>
      <c r="F3" s="243"/>
      <c r="G3" s="243"/>
      <c r="H3" s="243"/>
      <c r="I3" s="243"/>
    </row>
    <row r="4" spans="1:9" ht="12.75" customHeight="1" x14ac:dyDescent="0.2">
      <c r="A4" s="244" t="s">
        <v>446</v>
      </c>
      <c r="B4" s="245"/>
      <c r="C4" s="245"/>
      <c r="D4" s="245"/>
      <c r="E4" s="245"/>
      <c r="F4" s="245"/>
      <c r="G4" s="245"/>
      <c r="H4" s="245"/>
      <c r="I4" s="246"/>
    </row>
    <row r="5" spans="1:9" ht="45" x14ac:dyDescent="0.2">
      <c r="A5" s="249" t="s">
        <v>44</v>
      </c>
      <c r="B5" s="250"/>
      <c r="C5" s="250"/>
      <c r="D5" s="250"/>
      <c r="E5" s="250"/>
      <c r="F5" s="250"/>
      <c r="G5" s="48" t="s">
        <v>45</v>
      </c>
      <c r="H5" s="6" t="s">
        <v>46</v>
      </c>
      <c r="I5" s="6" t="s">
        <v>47</v>
      </c>
    </row>
    <row r="6" spans="1:9" x14ac:dyDescent="0.2">
      <c r="A6" s="247">
        <v>1</v>
      </c>
      <c r="B6" s="248"/>
      <c r="C6" s="248"/>
      <c r="D6" s="248"/>
      <c r="E6" s="248"/>
      <c r="F6" s="248"/>
      <c r="G6" s="47">
        <v>2</v>
      </c>
      <c r="H6" s="6">
        <v>3</v>
      </c>
      <c r="I6" s="6">
        <v>4</v>
      </c>
    </row>
    <row r="7" spans="1:9" x14ac:dyDescent="0.2">
      <c r="A7" s="251"/>
      <c r="B7" s="251"/>
      <c r="C7" s="251"/>
      <c r="D7" s="251"/>
      <c r="E7" s="251"/>
      <c r="F7" s="251"/>
      <c r="G7" s="251"/>
      <c r="H7" s="251"/>
      <c r="I7" s="251"/>
    </row>
    <row r="8" spans="1:9" ht="12.75" customHeight="1" x14ac:dyDescent="0.2">
      <c r="A8" s="231" t="s">
        <v>48</v>
      </c>
      <c r="B8" s="231"/>
      <c r="C8" s="231"/>
      <c r="D8" s="231"/>
      <c r="E8" s="231"/>
      <c r="F8" s="231"/>
      <c r="G8" s="7">
        <v>1</v>
      </c>
      <c r="H8" s="92">
        <v>0</v>
      </c>
      <c r="I8" s="92">
        <v>0</v>
      </c>
    </row>
    <row r="9" spans="1:9" ht="12.75" customHeight="1" x14ac:dyDescent="0.2">
      <c r="A9" s="232" t="s">
        <v>49</v>
      </c>
      <c r="B9" s="232"/>
      <c r="C9" s="232"/>
      <c r="D9" s="232"/>
      <c r="E9" s="232"/>
      <c r="F9" s="232"/>
      <c r="G9" s="8">
        <v>2</v>
      </c>
      <c r="H9" s="93">
        <f>H10+H17+H27+H38+H43</f>
        <v>90135079</v>
      </c>
      <c r="I9" s="93">
        <f>I10+I17+I27+I38+I43</f>
        <v>91609240</v>
      </c>
    </row>
    <row r="10" spans="1:9" ht="12.75" customHeight="1" x14ac:dyDescent="0.2">
      <c r="A10" s="234" t="s">
        <v>50</v>
      </c>
      <c r="B10" s="234"/>
      <c r="C10" s="234"/>
      <c r="D10" s="234"/>
      <c r="E10" s="234"/>
      <c r="F10" s="234"/>
      <c r="G10" s="8">
        <v>3</v>
      </c>
      <c r="H10" s="93">
        <f>H11+H12+H13+H14+H15+H16</f>
        <v>11963355</v>
      </c>
      <c r="I10" s="93">
        <f>I11+I12+I13+I14+I15+I16</f>
        <v>12257735</v>
      </c>
    </row>
    <row r="11" spans="1:9" ht="12.75" customHeight="1" x14ac:dyDescent="0.2">
      <c r="A11" s="230" t="s">
        <v>51</v>
      </c>
      <c r="B11" s="230"/>
      <c r="C11" s="230"/>
      <c r="D11" s="230"/>
      <c r="E11" s="230"/>
      <c r="F11" s="230"/>
      <c r="G11" s="7">
        <v>4</v>
      </c>
      <c r="H11" s="92">
        <v>7669</v>
      </c>
      <c r="I11" s="92">
        <v>9459</v>
      </c>
    </row>
    <row r="12" spans="1:9" ht="22.9" customHeight="1" x14ac:dyDescent="0.2">
      <c r="A12" s="230" t="s">
        <v>52</v>
      </c>
      <c r="B12" s="230"/>
      <c r="C12" s="230"/>
      <c r="D12" s="230"/>
      <c r="E12" s="230"/>
      <c r="F12" s="230"/>
      <c r="G12" s="7">
        <v>5</v>
      </c>
      <c r="H12" s="92">
        <v>9794611</v>
      </c>
      <c r="I12" s="92">
        <v>9847702</v>
      </c>
    </row>
    <row r="13" spans="1:9" ht="12.75" customHeight="1" x14ac:dyDescent="0.2">
      <c r="A13" s="230" t="s">
        <v>53</v>
      </c>
      <c r="B13" s="230"/>
      <c r="C13" s="230"/>
      <c r="D13" s="230"/>
      <c r="E13" s="230"/>
      <c r="F13" s="230"/>
      <c r="G13" s="7">
        <v>6</v>
      </c>
      <c r="H13" s="92">
        <v>994213</v>
      </c>
      <c r="I13" s="92">
        <v>994213</v>
      </c>
    </row>
    <row r="14" spans="1:9" ht="12.75" customHeight="1" x14ac:dyDescent="0.2">
      <c r="A14" s="230" t="s">
        <v>54</v>
      </c>
      <c r="B14" s="230"/>
      <c r="C14" s="230"/>
      <c r="D14" s="230"/>
      <c r="E14" s="230"/>
      <c r="F14" s="230"/>
      <c r="G14" s="7">
        <v>7</v>
      </c>
      <c r="H14" s="92">
        <v>0</v>
      </c>
      <c r="I14" s="92">
        <v>0</v>
      </c>
    </row>
    <row r="15" spans="1:9" ht="12.75" customHeight="1" x14ac:dyDescent="0.2">
      <c r="A15" s="230" t="s">
        <v>55</v>
      </c>
      <c r="B15" s="230"/>
      <c r="C15" s="230"/>
      <c r="D15" s="230"/>
      <c r="E15" s="230"/>
      <c r="F15" s="230"/>
      <c r="G15" s="7">
        <v>8</v>
      </c>
      <c r="H15" s="92">
        <v>66380</v>
      </c>
      <c r="I15" s="92">
        <v>149169</v>
      </c>
    </row>
    <row r="16" spans="1:9" ht="12.75" customHeight="1" x14ac:dyDescent="0.2">
      <c r="A16" s="230" t="s">
        <v>56</v>
      </c>
      <c r="B16" s="230"/>
      <c r="C16" s="230"/>
      <c r="D16" s="230"/>
      <c r="E16" s="230"/>
      <c r="F16" s="230"/>
      <c r="G16" s="7">
        <v>9</v>
      </c>
      <c r="H16" s="92">
        <v>1100482</v>
      </c>
      <c r="I16" s="92">
        <v>1257192</v>
      </c>
    </row>
    <row r="17" spans="1:9" ht="12.75" customHeight="1" x14ac:dyDescent="0.2">
      <c r="A17" s="234" t="s">
        <v>57</v>
      </c>
      <c r="B17" s="234"/>
      <c r="C17" s="234"/>
      <c r="D17" s="234"/>
      <c r="E17" s="234"/>
      <c r="F17" s="234"/>
      <c r="G17" s="8">
        <v>10</v>
      </c>
      <c r="H17" s="93">
        <f>H18+H19+H20+H21+H22+H23+H24+H25+H26</f>
        <v>75933856</v>
      </c>
      <c r="I17" s="93">
        <f>I18+I19+I20+I21+I22+I23+I24+I25+I26</f>
        <v>77052274</v>
      </c>
    </row>
    <row r="18" spans="1:9" ht="12.75" customHeight="1" x14ac:dyDescent="0.2">
      <c r="A18" s="230" t="s">
        <v>58</v>
      </c>
      <c r="B18" s="230"/>
      <c r="C18" s="230"/>
      <c r="D18" s="230"/>
      <c r="E18" s="230"/>
      <c r="F18" s="230"/>
      <c r="G18" s="7">
        <v>11</v>
      </c>
      <c r="H18" s="92">
        <v>9422969</v>
      </c>
      <c r="I18" s="92">
        <v>8276489</v>
      </c>
    </row>
    <row r="19" spans="1:9" ht="12.75" customHeight="1" x14ac:dyDescent="0.2">
      <c r="A19" s="230" t="s">
        <v>59</v>
      </c>
      <c r="B19" s="230"/>
      <c r="C19" s="230"/>
      <c r="D19" s="230"/>
      <c r="E19" s="230"/>
      <c r="F19" s="230"/>
      <c r="G19" s="7">
        <v>12</v>
      </c>
      <c r="H19" s="92">
        <v>12070878</v>
      </c>
      <c r="I19" s="92">
        <v>11970001</v>
      </c>
    </row>
    <row r="20" spans="1:9" ht="12.75" customHeight="1" x14ac:dyDescent="0.2">
      <c r="A20" s="230" t="s">
        <v>60</v>
      </c>
      <c r="B20" s="230"/>
      <c r="C20" s="230"/>
      <c r="D20" s="230"/>
      <c r="E20" s="230"/>
      <c r="F20" s="230"/>
      <c r="G20" s="7">
        <v>13</v>
      </c>
      <c r="H20" s="92">
        <v>10562670</v>
      </c>
      <c r="I20" s="92">
        <v>10991136</v>
      </c>
    </row>
    <row r="21" spans="1:9" ht="12.75" customHeight="1" x14ac:dyDescent="0.2">
      <c r="A21" s="230" t="s">
        <v>61</v>
      </c>
      <c r="B21" s="230"/>
      <c r="C21" s="230"/>
      <c r="D21" s="230"/>
      <c r="E21" s="230"/>
      <c r="F21" s="230"/>
      <c r="G21" s="7">
        <v>14</v>
      </c>
      <c r="H21" s="92">
        <v>6006929</v>
      </c>
      <c r="I21" s="92">
        <v>6459526</v>
      </c>
    </row>
    <row r="22" spans="1:9" ht="12.75" customHeight="1" x14ac:dyDescent="0.2">
      <c r="A22" s="230" t="s">
        <v>62</v>
      </c>
      <c r="B22" s="230"/>
      <c r="C22" s="230"/>
      <c r="D22" s="230"/>
      <c r="E22" s="230"/>
      <c r="F22" s="230"/>
      <c r="G22" s="7">
        <v>15</v>
      </c>
      <c r="H22" s="92">
        <v>0</v>
      </c>
      <c r="I22" s="92">
        <v>0</v>
      </c>
    </row>
    <row r="23" spans="1:9" ht="12.75" customHeight="1" x14ac:dyDescent="0.2">
      <c r="A23" s="230" t="s">
        <v>63</v>
      </c>
      <c r="B23" s="230"/>
      <c r="C23" s="230"/>
      <c r="D23" s="230"/>
      <c r="E23" s="230"/>
      <c r="F23" s="230"/>
      <c r="G23" s="7">
        <v>16</v>
      </c>
      <c r="H23" s="92">
        <v>40833</v>
      </c>
      <c r="I23" s="92">
        <v>12996</v>
      </c>
    </row>
    <row r="24" spans="1:9" ht="12.75" customHeight="1" x14ac:dyDescent="0.2">
      <c r="A24" s="230" t="s">
        <v>64</v>
      </c>
      <c r="B24" s="230"/>
      <c r="C24" s="230"/>
      <c r="D24" s="230"/>
      <c r="E24" s="230"/>
      <c r="F24" s="230"/>
      <c r="G24" s="7">
        <v>17</v>
      </c>
      <c r="H24" s="92">
        <v>1226607</v>
      </c>
      <c r="I24" s="92">
        <v>3261260</v>
      </c>
    </row>
    <row r="25" spans="1:9" ht="12.75" customHeight="1" x14ac:dyDescent="0.2">
      <c r="A25" s="230" t="s">
        <v>65</v>
      </c>
      <c r="B25" s="230"/>
      <c r="C25" s="230"/>
      <c r="D25" s="230"/>
      <c r="E25" s="230"/>
      <c r="F25" s="230"/>
      <c r="G25" s="7">
        <v>18</v>
      </c>
      <c r="H25" s="92">
        <v>36602970</v>
      </c>
      <c r="I25" s="92">
        <v>36080866</v>
      </c>
    </row>
    <row r="26" spans="1:9" ht="12.75" customHeight="1" x14ac:dyDescent="0.2">
      <c r="A26" s="230" t="s">
        <v>66</v>
      </c>
      <c r="B26" s="230"/>
      <c r="C26" s="230"/>
      <c r="D26" s="230"/>
      <c r="E26" s="230"/>
      <c r="F26" s="230"/>
      <c r="G26" s="7">
        <v>19</v>
      </c>
      <c r="H26" s="92">
        <v>0</v>
      </c>
      <c r="I26" s="92">
        <v>0</v>
      </c>
    </row>
    <row r="27" spans="1:9" ht="12.75" customHeight="1" x14ac:dyDescent="0.2">
      <c r="A27" s="234" t="s">
        <v>67</v>
      </c>
      <c r="B27" s="234"/>
      <c r="C27" s="234"/>
      <c r="D27" s="234"/>
      <c r="E27" s="234"/>
      <c r="F27" s="234"/>
      <c r="G27" s="8">
        <v>20</v>
      </c>
      <c r="H27" s="93">
        <f>SUM(H28:H37)</f>
        <v>1023199</v>
      </c>
      <c r="I27" s="93">
        <f>SUM(I28:I37)</f>
        <v>1079576</v>
      </c>
    </row>
    <row r="28" spans="1:9" ht="12.75" customHeight="1" x14ac:dyDescent="0.2">
      <c r="A28" s="230" t="s">
        <v>68</v>
      </c>
      <c r="B28" s="230"/>
      <c r="C28" s="230"/>
      <c r="D28" s="230"/>
      <c r="E28" s="230"/>
      <c r="F28" s="230"/>
      <c r="G28" s="7">
        <v>21</v>
      </c>
      <c r="H28" s="92">
        <v>0</v>
      </c>
      <c r="I28" s="92">
        <v>0</v>
      </c>
    </row>
    <row r="29" spans="1:9" ht="12.75" customHeight="1" x14ac:dyDescent="0.2">
      <c r="A29" s="230" t="s">
        <v>69</v>
      </c>
      <c r="B29" s="230"/>
      <c r="C29" s="230"/>
      <c r="D29" s="230"/>
      <c r="E29" s="230"/>
      <c r="F29" s="230"/>
      <c r="G29" s="7">
        <v>22</v>
      </c>
      <c r="H29" s="92">
        <v>0</v>
      </c>
      <c r="I29" s="92">
        <v>0</v>
      </c>
    </row>
    <row r="30" spans="1:9" ht="12.75" customHeight="1" x14ac:dyDescent="0.2">
      <c r="A30" s="230" t="s">
        <v>70</v>
      </c>
      <c r="B30" s="230"/>
      <c r="C30" s="230"/>
      <c r="D30" s="230"/>
      <c r="E30" s="230"/>
      <c r="F30" s="230"/>
      <c r="G30" s="7">
        <v>23</v>
      </c>
      <c r="H30" s="92">
        <v>0</v>
      </c>
      <c r="I30" s="92">
        <v>0</v>
      </c>
    </row>
    <row r="31" spans="1:9" ht="24" customHeight="1" x14ac:dyDescent="0.2">
      <c r="A31" s="230" t="s">
        <v>71</v>
      </c>
      <c r="B31" s="230"/>
      <c r="C31" s="230"/>
      <c r="D31" s="230"/>
      <c r="E31" s="230"/>
      <c r="F31" s="230"/>
      <c r="G31" s="7">
        <v>24</v>
      </c>
      <c r="H31" s="92">
        <v>0</v>
      </c>
      <c r="I31" s="92">
        <v>0</v>
      </c>
    </row>
    <row r="32" spans="1:9" ht="23.45" customHeight="1" x14ac:dyDescent="0.2">
      <c r="A32" s="230" t="s">
        <v>72</v>
      </c>
      <c r="B32" s="230"/>
      <c r="C32" s="230"/>
      <c r="D32" s="230"/>
      <c r="E32" s="230"/>
      <c r="F32" s="230"/>
      <c r="G32" s="7">
        <v>25</v>
      </c>
      <c r="H32" s="92">
        <v>0</v>
      </c>
      <c r="I32" s="92">
        <v>0</v>
      </c>
    </row>
    <row r="33" spans="1:9" ht="21.6" customHeight="1" x14ac:dyDescent="0.2">
      <c r="A33" s="230" t="s">
        <v>73</v>
      </c>
      <c r="B33" s="230"/>
      <c r="C33" s="230"/>
      <c r="D33" s="230"/>
      <c r="E33" s="230"/>
      <c r="F33" s="230"/>
      <c r="G33" s="7">
        <v>26</v>
      </c>
      <c r="H33" s="92">
        <v>0</v>
      </c>
      <c r="I33" s="92">
        <v>0</v>
      </c>
    </row>
    <row r="34" spans="1:9" ht="12.75" customHeight="1" x14ac:dyDescent="0.2">
      <c r="A34" s="230" t="s">
        <v>74</v>
      </c>
      <c r="B34" s="230"/>
      <c r="C34" s="230"/>
      <c r="D34" s="230"/>
      <c r="E34" s="230"/>
      <c r="F34" s="230"/>
      <c r="G34" s="7">
        <v>27</v>
      </c>
      <c r="H34" s="92">
        <v>0</v>
      </c>
      <c r="I34" s="92">
        <v>0</v>
      </c>
    </row>
    <row r="35" spans="1:9" ht="12.75" customHeight="1" x14ac:dyDescent="0.2">
      <c r="A35" s="230" t="s">
        <v>75</v>
      </c>
      <c r="B35" s="230"/>
      <c r="C35" s="230"/>
      <c r="D35" s="230"/>
      <c r="E35" s="230"/>
      <c r="F35" s="230"/>
      <c r="G35" s="7">
        <v>28</v>
      </c>
      <c r="H35" s="92">
        <v>706762</v>
      </c>
      <c r="I35" s="92">
        <v>763139</v>
      </c>
    </row>
    <row r="36" spans="1:9" ht="12.75" customHeight="1" x14ac:dyDescent="0.2">
      <c r="A36" s="230" t="s">
        <v>76</v>
      </c>
      <c r="B36" s="230"/>
      <c r="C36" s="230"/>
      <c r="D36" s="230"/>
      <c r="E36" s="230"/>
      <c r="F36" s="230"/>
      <c r="G36" s="7">
        <v>29</v>
      </c>
      <c r="H36" s="92">
        <v>316437</v>
      </c>
      <c r="I36" s="92">
        <v>316437</v>
      </c>
    </row>
    <row r="37" spans="1:9" ht="12.75" customHeight="1" x14ac:dyDescent="0.2">
      <c r="A37" s="230" t="s">
        <v>77</v>
      </c>
      <c r="B37" s="230"/>
      <c r="C37" s="230"/>
      <c r="D37" s="230"/>
      <c r="E37" s="230"/>
      <c r="F37" s="230"/>
      <c r="G37" s="7">
        <v>30</v>
      </c>
      <c r="H37" s="92">
        <v>0</v>
      </c>
      <c r="I37" s="92">
        <v>0</v>
      </c>
    </row>
    <row r="38" spans="1:9" ht="12.75" customHeight="1" x14ac:dyDescent="0.2">
      <c r="A38" s="234" t="s">
        <v>78</v>
      </c>
      <c r="B38" s="234"/>
      <c r="C38" s="234"/>
      <c r="D38" s="234"/>
      <c r="E38" s="234"/>
      <c r="F38" s="234"/>
      <c r="G38" s="8">
        <v>31</v>
      </c>
      <c r="H38" s="93">
        <f>H39+H40+H41+H42</f>
        <v>180720</v>
      </c>
      <c r="I38" s="93">
        <f>I39+I40+I41+I42</f>
        <v>185707</v>
      </c>
    </row>
    <row r="39" spans="1:9" ht="12.75" customHeight="1" x14ac:dyDescent="0.2">
      <c r="A39" s="230" t="s">
        <v>79</v>
      </c>
      <c r="B39" s="230"/>
      <c r="C39" s="230"/>
      <c r="D39" s="230"/>
      <c r="E39" s="230"/>
      <c r="F39" s="230"/>
      <c r="G39" s="7">
        <v>32</v>
      </c>
      <c r="H39" s="92">
        <v>0</v>
      </c>
      <c r="I39" s="92">
        <v>0</v>
      </c>
    </row>
    <row r="40" spans="1:9" ht="12.75" customHeight="1" x14ac:dyDescent="0.2">
      <c r="A40" s="230" t="s">
        <v>80</v>
      </c>
      <c r="B40" s="230"/>
      <c r="C40" s="230"/>
      <c r="D40" s="230"/>
      <c r="E40" s="230"/>
      <c r="F40" s="230"/>
      <c r="G40" s="7">
        <v>33</v>
      </c>
      <c r="H40" s="92">
        <v>0</v>
      </c>
      <c r="I40" s="92">
        <v>0</v>
      </c>
    </row>
    <row r="41" spans="1:9" ht="12.75" customHeight="1" x14ac:dyDescent="0.2">
      <c r="A41" s="230" t="s">
        <v>81</v>
      </c>
      <c r="B41" s="230"/>
      <c r="C41" s="230"/>
      <c r="D41" s="230"/>
      <c r="E41" s="230"/>
      <c r="F41" s="230"/>
      <c r="G41" s="7">
        <v>34</v>
      </c>
      <c r="H41" s="92">
        <v>180720</v>
      </c>
      <c r="I41" s="92">
        <v>185707</v>
      </c>
    </row>
    <row r="42" spans="1:9" ht="12.75" customHeight="1" x14ac:dyDescent="0.2">
      <c r="A42" s="230" t="s">
        <v>82</v>
      </c>
      <c r="B42" s="230"/>
      <c r="C42" s="230"/>
      <c r="D42" s="230"/>
      <c r="E42" s="230"/>
      <c r="F42" s="230"/>
      <c r="G42" s="7">
        <v>35</v>
      </c>
      <c r="H42" s="92">
        <v>0</v>
      </c>
      <c r="I42" s="92">
        <v>0</v>
      </c>
    </row>
    <row r="43" spans="1:9" ht="12.75" customHeight="1" x14ac:dyDescent="0.2">
      <c r="A43" s="230" t="s">
        <v>83</v>
      </c>
      <c r="B43" s="230"/>
      <c r="C43" s="230"/>
      <c r="D43" s="230"/>
      <c r="E43" s="230"/>
      <c r="F43" s="230"/>
      <c r="G43" s="7">
        <v>36</v>
      </c>
      <c r="H43" s="92">
        <v>1033949</v>
      </c>
      <c r="I43" s="92">
        <v>1033948</v>
      </c>
    </row>
    <row r="44" spans="1:9" ht="12.75" customHeight="1" x14ac:dyDescent="0.2">
      <c r="A44" s="232" t="s">
        <v>84</v>
      </c>
      <c r="B44" s="232"/>
      <c r="C44" s="232"/>
      <c r="D44" s="232"/>
      <c r="E44" s="232"/>
      <c r="F44" s="232"/>
      <c r="G44" s="8">
        <v>37</v>
      </c>
      <c r="H44" s="93">
        <f>H45+H53+H60+H70</f>
        <v>205125649</v>
      </c>
      <c r="I44" s="93">
        <f>I45+I53+I60+I70</f>
        <v>203701667</v>
      </c>
    </row>
    <row r="45" spans="1:9" ht="12.75" customHeight="1" x14ac:dyDescent="0.2">
      <c r="A45" s="234" t="s">
        <v>85</v>
      </c>
      <c r="B45" s="234"/>
      <c r="C45" s="234"/>
      <c r="D45" s="234"/>
      <c r="E45" s="234"/>
      <c r="F45" s="234"/>
      <c r="G45" s="8">
        <v>38</v>
      </c>
      <c r="H45" s="93">
        <f>SUM(H46:H52)</f>
        <v>140730416</v>
      </c>
      <c r="I45" s="93">
        <f>SUM(I46:I52)</f>
        <v>144180309</v>
      </c>
    </row>
    <row r="46" spans="1:9" ht="12.75" customHeight="1" x14ac:dyDescent="0.2">
      <c r="A46" s="230" t="s">
        <v>86</v>
      </c>
      <c r="B46" s="230"/>
      <c r="C46" s="230"/>
      <c r="D46" s="230"/>
      <c r="E46" s="230"/>
      <c r="F46" s="230"/>
      <c r="G46" s="7">
        <v>39</v>
      </c>
      <c r="H46" s="92">
        <v>4027127</v>
      </c>
      <c r="I46" s="92">
        <v>3882845</v>
      </c>
    </row>
    <row r="47" spans="1:9" ht="12.75" customHeight="1" x14ac:dyDescent="0.2">
      <c r="A47" s="230" t="s">
        <v>87</v>
      </c>
      <c r="B47" s="230"/>
      <c r="C47" s="230"/>
      <c r="D47" s="230"/>
      <c r="E47" s="230"/>
      <c r="F47" s="230"/>
      <c r="G47" s="7">
        <v>40</v>
      </c>
      <c r="H47" s="92">
        <v>0</v>
      </c>
      <c r="I47" s="92">
        <v>0</v>
      </c>
    </row>
    <row r="48" spans="1:9" ht="12.75" customHeight="1" x14ac:dyDescent="0.2">
      <c r="A48" s="230" t="s">
        <v>88</v>
      </c>
      <c r="B48" s="230"/>
      <c r="C48" s="230"/>
      <c r="D48" s="230"/>
      <c r="E48" s="230"/>
      <c r="F48" s="230"/>
      <c r="G48" s="7">
        <v>41</v>
      </c>
      <c r="H48" s="92">
        <v>0</v>
      </c>
      <c r="I48" s="92">
        <v>0</v>
      </c>
    </row>
    <row r="49" spans="1:9" ht="12.75" customHeight="1" x14ac:dyDescent="0.2">
      <c r="A49" s="230" t="s">
        <v>89</v>
      </c>
      <c r="B49" s="230"/>
      <c r="C49" s="230"/>
      <c r="D49" s="230"/>
      <c r="E49" s="230"/>
      <c r="F49" s="230"/>
      <c r="G49" s="7">
        <v>42</v>
      </c>
      <c r="H49" s="92">
        <v>135410363</v>
      </c>
      <c r="I49" s="92">
        <v>139697705</v>
      </c>
    </row>
    <row r="50" spans="1:9" ht="12.75" customHeight="1" x14ac:dyDescent="0.2">
      <c r="A50" s="230" t="s">
        <v>90</v>
      </c>
      <c r="B50" s="230"/>
      <c r="C50" s="230"/>
      <c r="D50" s="230"/>
      <c r="E50" s="230"/>
      <c r="F50" s="230"/>
      <c r="G50" s="7">
        <v>43</v>
      </c>
      <c r="H50" s="92">
        <v>975510</v>
      </c>
      <c r="I50" s="92">
        <v>136647</v>
      </c>
    </row>
    <row r="51" spans="1:9" ht="12.75" customHeight="1" x14ac:dyDescent="0.2">
      <c r="A51" s="230" t="s">
        <v>91</v>
      </c>
      <c r="B51" s="230"/>
      <c r="C51" s="230"/>
      <c r="D51" s="230"/>
      <c r="E51" s="230"/>
      <c r="F51" s="230"/>
      <c r="G51" s="7">
        <v>44</v>
      </c>
      <c r="H51" s="92">
        <v>317416</v>
      </c>
      <c r="I51" s="92">
        <v>463112</v>
      </c>
    </row>
    <row r="52" spans="1:9" ht="12.75" customHeight="1" x14ac:dyDescent="0.2">
      <c r="A52" s="230" t="s">
        <v>92</v>
      </c>
      <c r="B52" s="230"/>
      <c r="C52" s="230"/>
      <c r="D52" s="230"/>
      <c r="E52" s="230"/>
      <c r="F52" s="230"/>
      <c r="G52" s="7">
        <v>45</v>
      </c>
      <c r="H52" s="92">
        <v>0</v>
      </c>
      <c r="I52" s="92">
        <v>0</v>
      </c>
    </row>
    <row r="53" spans="1:9" ht="12.75" customHeight="1" x14ac:dyDescent="0.2">
      <c r="A53" s="234" t="s">
        <v>93</v>
      </c>
      <c r="B53" s="234"/>
      <c r="C53" s="234"/>
      <c r="D53" s="234"/>
      <c r="E53" s="234"/>
      <c r="F53" s="234"/>
      <c r="G53" s="8">
        <v>46</v>
      </c>
      <c r="H53" s="93">
        <f>SUM(H54:H59)</f>
        <v>42958133</v>
      </c>
      <c r="I53" s="93">
        <f>SUM(I54:I59)</f>
        <v>47617193</v>
      </c>
    </row>
    <row r="54" spans="1:9" ht="12.75" customHeight="1" x14ac:dyDescent="0.2">
      <c r="A54" s="230" t="s">
        <v>94</v>
      </c>
      <c r="B54" s="230"/>
      <c r="C54" s="230"/>
      <c r="D54" s="230"/>
      <c r="E54" s="230"/>
      <c r="F54" s="230"/>
      <c r="G54" s="7">
        <v>47</v>
      </c>
      <c r="H54" s="92">
        <v>0</v>
      </c>
      <c r="I54" s="92">
        <v>0</v>
      </c>
    </row>
    <row r="55" spans="1:9" ht="12.75" customHeight="1" x14ac:dyDescent="0.2">
      <c r="A55" s="230" t="s">
        <v>95</v>
      </c>
      <c r="B55" s="230"/>
      <c r="C55" s="230"/>
      <c r="D55" s="230"/>
      <c r="E55" s="230"/>
      <c r="F55" s="230"/>
      <c r="G55" s="7">
        <v>48</v>
      </c>
      <c r="H55" s="92">
        <v>0</v>
      </c>
      <c r="I55" s="92">
        <v>0</v>
      </c>
    </row>
    <row r="56" spans="1:9" ht="12.75" customHeight="1" x14ac:dyDescent="0.2">
      <c r="A56" s="230" t="s">
        <v>96</v>
      </c>
      <c r="B56" s="230"/>
      <c r="C56" s="230"/>
      <c r="D56" s="230"/>
      <c r="E56" s="230"/>
      <c r="F56" s="230"/>
      <c r="G56" s="7">
        <v>49</v>
      </c>
      <c r="H56" s="92">
        <v>40086289</v>
      </c>
      <c r="I56" s="92">
        <v>44558899</v>
      </c>
    </row>
    <row r="57" spans="1:9" ht="12.75" customHeight="1" x14ac:dyDescent="0.2">
      <c r="A57" s="230" t="s">
        <v>97</v>
      </c>
      <c r="B57" s="230"/>
      <c r="C57" s="230"/>
      <c r="D57" s="230"/>
      <c r="E57" s="230"/>
      <c r="F57" s="230"/>
      <c r="G57" s="7">
        <v>50</v>
      </c>
      <c r="H57" s="92">
        <v>102184</v>
      </c>
      <c r="I57" s="92">
        <v>113229</v>
      </c>
    </row>
    <row r="58" spans="1:9" ht="12.75" customHeight="1" x14ac:dyDescent="0.2">
      <c r="A58" s="230" t="s">
        <v>98</v>
      </c>
      <c r="B58" s="230"/>
      <c r="C58" s="230"/>
      <c r="D58" s="230"/>
      <c r="E58" s="230"/>
      <c r="F58" s="230"/>
      <c r="G58" s="7">
        <v>51</v>
      </c>
      <c r="H58" s="92">
        <v>1453922</v>
      </c>
      <c r="I58" s="92">
        <v>2089827</v>
      </c>
    </row>
    <row r="59" spans="1:9" ht="12.75" customHeight="1" x14ac:dyDescent="0.2">
      <c r="A59" s="230" t="s">
        <v>99</v>
      </c>
      <c r="B59" s="230"/>
      <c r="C59" s="230"/>
      <c r="D59" s="230"/>
      <c r="E59" s="230"/>
      <c r="F59" s="230"/>
      <c r="G59" s="7">
        <v>52</v>
      </c>
      <c r="H59" s="92">
        <v>1315738</v>
      </c>
      <c r="I59" s="92">
        <v>855238</v>
      </c>
    </row>
    <row r="60" spans="1:9" ht="12.75" customHeight="1" x14ac:dyDescent="0.2">
      <c r="A60" s="234" t="s">
        <v>100</v>
      </c>
      <c r="B60" s="234"/>
      <c r="C60" s="234"/>
      <c r="D60" s="234"/>
      <c r="E60" s="234"/>
      <c r="F60" s="234"/>
      <c r="G60" s="8">
        <v>53</v>
      </c>
      <c r="H60" s="93">
        <f>SUM(H61:H69)</f>
        <v>1138829</v>
      </c>
      <c r="I60" s="93">
        <f>SUM(I61:I69)</f>
        <v>1098367</v>
      </c>
    </row>
    <row r="61" spans="1:9" ht="12.75" customHeight="1" x14ac:dyDescent="0.2">
      <c r="A61" s="230" t="s">
        <v>68</v>
      </c>
      <c r="B61" s="230"/>
      <c r="C61" s="230"/>
      <c r="D61" s="230"/>
      <c r="E61" s="230"/>
      <c r="F61" s="230"/>
      <c r="G61" s="7">
        <v>54</v>
      </c>
      <c r="H61" s="92">
        <v>0</v>
      </c>
      <c r="I61" s="92">
        <v>0</v>
      </c>
    </row>
    <row r="62" spans="1:9" ht="27.6" customHeight="1" x14ac:dyDescent="0.2">
      <c r="A62" s="230" t="s">
        <v>69</v>
      </c>
      <c r="B62" s="230"/>
      <c r="C62" s="230"/>
      <c r="D62" s="230"/>
      <c r="E62" s="230"/>
      <c r="F62" s="230"/>
      <c r="G62" s="7">
        <v>55</v>
      </c>
      <c r="H62" s="92">
        <v>0</v>
      </c>
      <c r="I62" s="92">
        <v>0</v>
      </c>
    </row>
    <row r="63" spans="1:9" ht="12.75" customHeight="1" x14ac:dyDescent="0.2">
      <c r="A63" s="230" t="s">
        <v>70</v>
      </c>
      <c r="B63" s="230"/>
      <c r="C63" s="230"/>
      <c r="D63" s="230"/>
      <c r="E63" s="230"/>
      <c r="F63" s="230"/>
      <c r="G63" s="7">
        <v>56</v>
      </c>
      <c r="H63" s="92">
        <v>0</v>
      </c>
      <c r="I63" s="92">
        <v>0</v>
      </c>
    </row>
    <row r="64" spans="1:9" ht="25.9" customHeight="1" x14ac:dyDescent="0.2">
      <c r="A64" s="230" t="s">
        <v>101</v>
      </c>
      <c r="B64" s="230"/>
      <c r="C64" s="230"/>
      <c r="D64" s="230"/>
      <c r="E64" s="230"/>
      <c r="F64" s="230"/>
      <c r="G64" s="7">
        <v>57</v>
      </c>
      <c r="H64" s="92">
        <v>0</v>
      </c>
      <c r="I64" s="92">
        <v>0</v>
      </c>
    </row>
    <row r="65" spans="1:9" ht="21.6" customHeight="1" x14ac:dyDescent="0.2">
      <c r="A65" s="230" t="s">
        <v>72</v>
      </c>
      <c r="B65" s="230"/>
      <c r="C65" s="230"/>
      <c r="D65" s="230"/>
      <c r="E65" s="230"/>
      <c r="F65" s="230"/>
      <c r="G65" s="7">
        <v>58</v>
      </c>
      <c r="H65" s="92">
        <v>0</v>
      </c>
      <c r="I65" s="92">
        <v>0</v>
      </c>
    </row>
    <row r="66" spans="1:9" ht="21.6" customHeight="1" x14ac:dyDescent="0.2">
      <c r="A66" s="230" t="s">
        <v>73</v>
      </c>
      <c r="B66" s="230"/>
      <c r="C66" s="230"/>
      <c r="D66" s="230"/>
      <c r="E66" s="230"/>
      <c r="F66" s="230"/>
      <c r="G66" s="7">
        <v>59</v>
      </c>
      <c r="H66" s="92">
        <v>0</v>
      </c>
      <c r="I66" s="92">
        <v>0</v>
      </c>
    </row>
    <row r="67" spans="1:9" ht="12.75" customHeight="1" x14ac:dyDescent="0.2">
      <c r="A67" s="230" t="s">
        <v>74</v>
      </c>
      <c r="B67" s="230"/>
      <c r="C67" s="230"/>
      <c r="D67" s="230"/>
      <c r="E67" s="230"/>
      <c r="F67" s="230"/>
      <c r="G67" s="7">
        <v>60</v>
      </c>
      <c r="H67" s="92">
        <v>0</v>
      </c>
      <c r="I67" s="92">
        <v>0</v>
      </c>
    </row>
    <row r="68" spans="1:9" ht="12.75" customHeight="1" x14ac:dyDescent="0.2">
      <c r="A68" s="230" t="s">
        <v>75</v>
      </c>
      <c r="B68" s="230"/>
      <c r="C68" s="230"/>
      <c r="D68" s="230"/>
      <c r="E68" s="230"/>
      <c r="F68" s="230"/>
      <c r="G68" s="7">
        <v>61</v>
      </c>
      <c r="H68" s="92">
        <v>1138829</v>
      </c>
      <c r="I68" s="92">
        <v>1098367</v>
      </c>
    </row>
    <row r="69" spans="1:9" ht="12.75" customHeight="1" x14ac:dyDescent="0.2">
      <c r="A69" s="230" t="s">
        <v>102</v>
      </c>
      <c r="B69" s="230"/>
      <c r="C69" s="230"/>
      <c r="D69" s="230"/>
      <c r="E69" s="230"/>
      <c r="F69" s="230"/>
      <c r="G69" s="7">
        <v>62</v>
      </c>
      <c r="H69" s="92">
        <v>0</v>
      </c>
      <c r="I69" s="92">
        <v>0</v>
      </c>
    </row>
    <row r="70" spans="1:9" ht="12.75" customHeight="1" x14ac:dyDescent="0.2">
      <c r="A70" s="230" t="s">
        <v>103</v>
      </c>
      <c r="B70" s="230"/>
      <c r="C70" s="230"/>
      <c r="D70" s="230"/>
      <c r="E70" s="230"/>
      <c r="F70" s="230"/>
      <c r="G70" s="7">
        <v>63</v>
      </c>
      <c r="H70" s="92">
        <v>20298271</v>
      </c>
      <c r="I70" s="92">
        <v>10805798</v>
      </c>
    </row>
    <row r="71" spans="1:9" ht="12.75" customHeight="1" x14ac:dyDescent="0.2">
      <c r="A71" s="231" t="s">
        <v>104</v>
      </c>
      <c r="B71" s="231"/>
      <c r="C71" s="231"/>
      <c r="D71" s="231"/>
      <c r="E71" s="231"/>
      <c r="F71" s="231"/>
      <c r="G71" s="7">
        <v>64</v>
      </c>
      <c r="H71" s="92">
        <v>13854405</v>
      </c>
      <c r="I71" s="92">
        <v>15286496</v>
      </c>
    </row>
    <row r="72" spans="1:9" ht="12.75" customHeight="1" x14ac:dyDescent="0.2">
      <c r="A72" s="232" t="s">
        <v>105</v>
      </c>
      <c r="B72" s="232"/>
      <c r="C72" s="232"/>
      <c r="D72" s="232"/>
      <c r="E72" s="232"/>
      <c r="F72" s="232"/>
      <c r="G72" s="8">
        <v>65</v>
      </c>
      <c r="H72" s="93">
        <f>H8+H9+H44+H71</f>
        <v>309115133</v>
      </c>
      <c r="I72" s="93">
        <f>I8+I9+I44+I71</f>
        <v>310597403</v>
      </c>
    </row>
    <row r="73" spans="1:9" ht="12.75" customHeight="1" x14ac:dyDescent="0.2">
      <c r="A73" s="231" t="s">
        <v>106</v>
      </c>
      <c r="B73" s="231"/>
      <c r="C73" s="231"/>
      <c r="D73" s="231"/>
      <c r="E73" s="231"/>
      <c r="F73" s="231"/>
      <c r="G73" s="7">
        <v>66</v>
      </c>
      <c r="H73" s="92">
        <v>0</v>
      </c>
      <c r="I73" s="92">
        <v>0</v>
      </c>
    </row>
    <row r="74" spans="1:9" x14ac:dyDescent="0.2">
      <c r="A74" s="235" t="s">
        <v>107</v>
      </c>
      <c r="B74" s="236"/>
      <c r="C74" s="236"/>
      <c r="D74" s="236"/>
      <c r="E74" s="236"/>
      <c r="F74" s="236"/>
      <c r="G74" s="236"/>
      <c r="H74" s="236"/>
      <c r="I74" s="236"/>
    </row>
    <row r="75" spans="1:9" ht="12.75" customHeight="1" x14ac:dyDescent="0.2">
      <c r="A75" s="232" t="s">
        <v>108</v>
      </c>
      <c r="B75" s="232"/>
      <c r="C75" s="232"/>
      <c r="D75" s="232"/>
      <c r="E75" s="232"/>
      <c r="F75" s="232"/>
      <c r="G75" s="8">
        <v>67</v>
      </c>
      <c r="H75" s="94">
        <f>H76+H77+H78+H84+H85+H92+H95+H98</f>
        <v>82107938</v>
      </c>
      <c r="I75" s="94">
        <f>I76+I77+I78+I84+I85+I92+I95+I98</f>
        <v>82674398</v>
      </c>
    </row>
    <row r="76" spans="1:9" ht="12.75" customHeight="1" x14ac:dyDescent="0.2">
      <c r="A76" s="230" t="s">
        <v>109</v>
      </c>
      <c r="B76" s="230"/>
      <c r="C76" s="230"/>
      <c r="D76" s="230"/>
      <c r="E76" s="230"/>
      <c r="F76" s="230"/>
      <c r="G76" s="7">
        <v>68</v>
      </c>
      <c r="H76" s="92">
        <v>26215395</v>
      </c>
      <c r="I76" s="92">
        <v>26215395</v>
      </c>
    </row>
    <row r="77" spans="1:9" ht="12.75" customHeight="1" x14ac:dyDescent="0.2">
      <c r="A77" s="230" t="s">
        <v>110</v>
      </c>
      <c r="B77" s="230"/>
      <c r="C77" s="230"/>
      <c r="D77" s="230"/>
      <c r="E77" s="230"/>
      <c r="F77" s="230"/>
      <c r="G77" s="7">
        <v>69</v>
      </c>
      <c r="H77" s="92">
        <v>24505176</v>
      </c>
      <c r="I77" s="92">
        <v>24505176</v>
      </c>
    </row>
    <row r="78" spans="1:9" ht="12.75" customHeight="1" x14ac:dyDescent="0.2">
      <c r="A78" s="234" t="s">
        <v>111</v>
      </c>
      <c r="B78" s="234"/>
      <c r="C78" s="234"/>
      <c r="D78" s="234"/>
      <c r="E78" s="234"/>
      <c r="F78" s="234"/>
      <c r="G78" s="8">
        <v>70</v>
      </c>
      <c r="H78" s="94">
        <f>SUM(H79:H83)</f>
        <v>1046266</v>
      </c>
      <c r="I78" s="94">
        <f>SUM(I79:I83)</f>
        <v>1347132</v>
      </c>
    </row>
    <row r="79" spans="1:9" ht="12.75" customHeight="1" x14ac:dyDescent="0.2">
      <c r="A79" s="230" t="s">
        <v>112</v>
      </c>
      <c r="B79" s="230"/>
      <c r="C79" s="230"/>
      <c r="D79" s="230"/>
      <c r="E79" s="230"/>
      <c r="F79" s="230"/>
      <c r="G79" s="7">
        <v>71</v>
      </c>
      <c r="H79" s="92">
        <v>1046266</v>
      </c>
      <c r="I79" s="92">
        <v>1347132</v>
      </c>
    </row>
    <row r="80" spans="1:9" ht="12.75" customHeight="1" x14ac:dyDescent="0.2">
      <c r="A80" s="230" t="s">
        <v>113</v>
      </c>
      <c r="B80" s="230"/>
      <c r="C80" s="230"/>
      <c r="D80" s="230"/>
      <c r="E80" s="230"/>
      <c r="F80" s="230"/>
      <c r="G80" s="7">
        <v>72</v>
      </c>
      <c r="H80" s="92">
        <v>59136</v>
      </c>
      <c r="I80" s="92">
        <v>0</v>
      </c>
    </row>
    <row r="81" spans="1:9" ht="12.75" customHeight="1" x14ac:dyDescent="0.2">
      <c r="A81" s="230" t="s">
        <v>114</v>
      </c>
      <c r="B81" s="230"/>
      <c r="C81" s="230"/>
      <c r="D81" s="230"/>
      <c r="E81" s="230"/>
      <c r="F81" s="230"/>
      <c r="G81" s="7">
        <v>73</v>
      </c>
      <c r="H81" s="92">
        <v>-59136</v>
      </c>
      <c r="I81" s="92">
        <v>0</v>
      </c>
    </row>
    <row r="82" spans="1:9" ht="12.75" customHeight="1" x14ac:dyDescent="0.2">
      <c r="A82" s="230" t="s">
        <v>115</v>
      </c>
      <c r="B82" s="230"/>
      <c r="C82" s="230"/>
      <c r="D82" s="230"/>
      <c r="E82" s="230"/>
      <c r="F82" s="230"/>
      <c r="G82" s="7">
        <v>74</v>
      </c>
      <c r="H82" s="92">
        <v>0</v>
      </c>
      <c r="I82" s="92">
        <v>0</v>
      </c>
    </row>
    <row r="83" spans="1:9" ht="12.75" customHeight="1" x14ac:dyDescent="0.2">
      <c r="A83" s="230" t="s">
        <v>116</v>
      </c>
      <c r="B83" s="230"/>
      <c r="C83" s="230"/>
      <c r="D83" s="230"/>
      <c r="E83" s="230"/>
      <c r="F83" s="230"/>
      <c r="G83" s="7">
        <v>75</v>
      </c>
      <c r="H83" s="92">
        <v>0</v>
      </c>
      <c r="I83" s="92">
        <v>0</v>
      </c>
    </row>
    <row r="84" spans="1:9" ht="12.75" customHeight="1" x14ac:dyDescent="0.2">
      <c r="A84" s="233" t="s">
        <v>117</v>
      </c>
      <c r="B84" s="233"/>
      <c r="C84" s="233"/>
      <c r="D84" s="233"/>
      <c r="E84" s="233"/>
      <c r="F84" s="233"/>
      <c r="G84" s="22">
        <v>76</v>
      </c>
      <c r="H84" s="95">
        <v>0</v>
      </c>
      <c r="I84" s="95">
        <v>0</v>
      </c>
    </row>
    <row r="85" spans="1:9" ht="12.75" customHeight="1" x14ac:dyDescent="0.2">
      <c r="A85" s="234" t="s">
        <v>118</v>
      </c>
      <c r="B85" s="234"/>
      <c r="C85" s="234"/>
      <c r="D85" s="234"/>
      <c r="E85" s="234"/>
      <c r="F85" s="234"/>
      <c r="G85" s="8">
        <v>77</v>
      </c>
      <c r="H85" s="93">
        <f>H86+H87+H88+H89+H90+H91</f>
        <v>0</v>
      </c>
      <c r="I85" s="93">
        <f>I86+I87+I88+I89+I90+I91</f>
        <v>0</v>
      </c>
    </row>
    <row r="86" spans="1:9" ht="25.5" customHeight="1" x14ac:dyDescent="0.2">
      <c r="A86" s="230" t="s">
        <v>119</v>
      </c>
      <c r="B86" s="230"/>
      <c r="C86" s="230"/>
      <c r="D86" s="230"/>
      <c r="E86" s="230"/>
      <c r="F86" s="230"/>
      <c r="G86" s="7">
        <v>78</v>
      </c>
      <c r="H86" s="92">
        <v>0</v>
      </c>
      <c r="I86" s="92">
        <v>0</v>
      </c>
    </row>
    <row r="87" spans="1:9" ht="12.75" customHeight="1" x14ac:dyDescent="0.2">
      <c r="A87" s="230" t="s">
        <v>120</v>
      </c>
      <c r="B87" s="230"/>
      <c r="C87" s="230"/>
      <c r="D87" s="230"/>
      <c r="E87" s="230"/>
      <c r="F87" s="230"/>
      <c r="G87" s="7">
        <v>79</v>
      </c>
      <c r="H87" s="92">
        <v>0</v>
      </c>
      <c r="I87" s="92">
        <v>0</v>
      </c>
    </row>
    <row r="88" spans="1:9" ht="12.75" customHeight="1" x14ac:dyDescent="0.2">
      <c r="A88" s="230" t="s">
        <v>121</v>
      </c>
      <c r="B88" s="230"/>
      <c r="C88" s="230"/>
      <c r="D88" s="230"/>
      <c r="E88" s="230"/>
      <c r="F88" s="230"/>
      <c r="G88" s="7">
        <v>80</v>
      </c>
      <c r="H88" s="92">
        <v>0</v>
      </c>
      <c r="I88" s="92">
        <v>0</v>
      </c>
    </row>
    <row r="89" spans="1:9" ht="12.75" customHeight="1" x14ac:dyDescent="0.2">
      <c r="A89" s="230" t="s">
        <v>122</v>
      </c>
      <c r="B89" s="230"/>
      <c r="C89" s="230"/>
      <c r="D89" s="230"/>
      <c r="E89" s="230"/>
      <c r="F89" s="230"/>
      <c r="G89" s="7">
        <v>81</v>
      </c>
      <c r="H89" s="92">
        <v>0</v>
      </c>
      <c r="I89" s="92">
        <v>0</v>
      </c>
    </row>
    <row r="90" spans="1:9" ht="26.25" customHeight="1" x14ac:dyDescent="0.2">
      <c r="A90" s="230" t="s">
        <v>123</v>
      </c>
      <c r="B90" s="230"/>
      <c r="C90" s="230"/>
      <c r="D90" s="230"/>
      <c r="E90" s="230"/>
      <c r="F90" s="230"/>
      <c r="G90" s="7">
        <v>82</v>
      </c>
      <c r="H90" s="92">
        <v>0</v>
      </c>
      <c r="I90" s="92">
        <v>0</v>
      </c>
    </row>
    <row r="91" spans="1:9" x14ac:dyDescent="0.2">
      <c r="A91" s="237" t="s">
        <v>124</v>
      </c>
      <c r="B91" s="237"/>
      <c r="C91" s="237"/>
      <c r="D91" s="237"/>
      <c r="E91" s="237"/>
      <c r="F91" s="237"/>
      <c r="G91" s="7">
        <v>83</v>
      </c>
      <c r="H91" s="92">
        <v>0</v>
      </c>
      <c r="I91" s="92">
        <v>0</v>
      </c>
    </row>
    <row r="92" spans="1:9" ht="12.75" customHeight="1" x14ac:dyDescent="0.2">
      <c r="A92" s="234" t="s">
        <v>125</v>
      </c>
      <c r="B92" s="234"/>
      <c r="C92" s="234"/>
      <c r="D92" s="234"/>
      <c r="E92" s="234"/>
      <c r="F92" s="234"/>
      <c r="G92" s="8">
        <v>84</v>
      </c>
      <c r="H92" s="93">
        <f>H93-H94</f>
        <v>19126974</v>
      </c>
      <c r="I92" s="93">
        <f>I93-I94</f>
        <v>24676119</v>
      </c>
    </row>
    <row r="93" spans="1:9" ht="12.75" customHeight="1" x14ac:dyDescent="0.2">
      <c r="A93" s="230" t="s">
        <v>126</v>
      </c>
      <c r="B93" s="230"/>
      <c r="C93" s="230"/>
      <c r="D93" s="230"/>
      <c r="E93" s="230"/>
      <c r="F93" s="230"/>
      <c r="G93" s="7">
        <v>85</v>
      </c>
      <c r="H93" s="92">
        <v>19126974</v>
      </c>
      <c r="I93" s="92">
        <v>24676119</v>
      </c>
    </row>
    <row r="94" spans="1:9" ht="12.75" customHeight="1" x14ac:dyDescent="0.2">
      <c r="A94" s="230" t="s">
        <v>127</v>
      </c>
      <c r="B94" s="230"/>
      <c r="C94" s="230"/>
      <c r="D94" s="230"/>
      <c r="E94" s="230"/>
      <c r="F94" s="230"/>
      <c r="G94" s="7">
        <v>86</v>
      </c>
      <c r="H94" s="92">
        <v>0</v>
      </c>
      <c r="I94" s="92">
        <v>0</v>
      </c>
    </row>
    <row r="95" spans="1:9" ht="12.75" customHeight="1" x14ac:dyDescent="0.2">
      <c r="A95" s="234" t="s">
        <v>128</v>
      </c>
      <c r="B95" s="234"/>
      <c r="C95" s="234"/>
      <c r="D95" s="234"/>
      <c r="E95" s="234"/>
      <c r="F95" s="234"/>
      <c r="G95" s="8">
        <v>87</v>
      </c>
      <c r="H95" s="93">
        <f>H96-H97</f>
        <v>11314905</v>
      </c>
      <c r="I95" s="93">
        <f>I96-I97</f>
        <v>6053000</v>
      </c>
    </row>
    <row r="96" spans="1:9" ht="12.75" customHeight="1" x14ac:dyDescent="0.2">
      <c r="A96" s="230" t="s">
        <v>129</v>
      </c>
      <c r="B96" s="230"/>
      <c r="C96" s="230"/>
      <c r="D96" s="230"/>
      <c r="E96" s="230"/>
      <c r="F96" s="230"/>
      <c r="G96" s="7">
        <v>88</v>
      </c>
      <c r="H96" s="92">
        <v>11314905</v>
      </c>
      <c r="I96" s="92">
        <v>6053000</v>
      </c>
    </row>
    <row r="97" spans="1:9" ht="12.75" customHeight="1" x14ac:dyDescent="0.2">
      <c r="A97" s="230" t="s">
        <v>130</v>
      </c>
      <c r="B97" s="230"/>
      <c r="C97" s="230"/>
      <c r="D97" s="230"/>
      <c r="E97" s="230"/>
      <c r="F97" s="230"/>
      <c r="G97" s="7">
        <v>89</v>
      </c>
      <c r="H97" s="92">
        <v>0</v>
      </c>
      <c r="I97" s="92">
        <v>0</v>
      </c>
    </row>
    <row r="98" spans="1:9" ht="12.75" customHeight="1" x14ac:dyDescent="0.2">
      <c r="A98" s="230" t="s">
        <v>131</v>
      </c>
      <c r="B98" s="230"/>
      <c r="C98" s="230"/>
      <c r="D98" s="230"/>
      <c r="E98" s="230"/>
      <c r="F98" s="230"/>
      <c r="G98" s="7">
        <v>90</v>
      </c>
      <c r="H98" s="92">
        <v>-100778</v>
      </c>
      <c r="I98" s="92">
        <v>-122424</v>
      </c>
    </row>
    <row r="99" spans="1:9" ht="12.75" customHeight="1" x14ac:dyDescent="0.2">
      <c r="A99" s="232" t="s">
        <v>132</v>
      </c>
      <c r="B99" s="232"/>
      <c r="C99" s="232"/>
      <c r="D99" s="232"/>
      <c r="E99" s="232"/>
      <c r="F99" s="232"/>
      <c r="G99" s="8">
        <v>91</v>
      </c>
      <c r="H99" s="93">
        <f>SUM(H100:H105)</f>
        <v>2968</v>
      </c>
      <c r="I99" s="93">
        <f>SUM(I100:I105)</f>
        <v>2968</v>
      </c>
    </row>
    <row r="100" spans="1:9" ht="12.75" customHeight="1" x14ac:dyDescent="0.2">
      <c r="A100" s="230" t="s">
        <v>133</v>
      </c>
      <c r="B100" s="230"/>
      <c r="C100" s="230"/>
      <c r="D100" s="230"/>
      <c r="E100" s="230"/>
      <c r="F100" s="230"/>
      <c r="G100" s="7">
        <v>92</v>
      </c>
      <c r="H100" s="92">
        <v>0</v>
      </c>
      <c r="I100" s="92">
        <v>0</v>
      </c>
    </row>
    <row r="101" spans="1:9" ht="12.75" customHeight="1" x14ac:dyDescent="0.2">
      <c r="A101" s="230" t="s">
        <v>134</v>
      </c>
      <c r="B101" s="230"/>
      <c r="C101" s="230"/>
      <c r="D101" s="230"/>
      <c r="E101" s="230"/>
      <c r="F101" s="230"/>
      <c r="G101" s="7">
        <v>93</v>
      </c>
      <c r="H101" s="92">
        <v>0</v>
      </c>
      <c r="I101" s="92">
        <v>0</v>
      </c>
    </row>
    <row r="102" spans="1:9" ht="12.75" customHeight="1" x14ac:dyDescent="0.2">
      <c r="A102" s="230" t="s">
        <v>135</v>
      </c>
      <c r="B102" s="230"/>
      <c r="C102" s="230"/>
      <c r="D102" s="230"/>
      <c r="E102" s="230"/>
      <c r="F102" s="230"/>
      <c r="G102" s="7">
        <v>94</v>
      </c>
      <c r="H102" s="92">
        <v>0</v>
      </c>
      <c r="I102" s="92">
        <v>0</v>
      </c>
    </row>
    <row r="103" spans="1:9" ht="12.75" customHeight="1" x14ac:dyDescent="0.2">
      <c r="A103" s="230" t="s">
        <v>136</v>
      </c>
      <c r="B103" s="230"/>
      <c r="C103" s="230"/>
      <c r="D103" s="230"/>
      <c r="E103" s="230"/>
      <c r="F103" s="230"/>
      <c r="G103" s="7">
        <v>95</v>
      </c>
      <c r="H103" s="92">
        <v>0</v>
      </c>
      <c r="I103" s="92">
        <v>0</v>
      </c>
    </row>
    <row r="104" spans="1:9" ht="12.75" customHeight="1" x14ac:dyDescent="0.2">
      <c r="A104" s="230" t="s">
        <v>137</v>
      </c>
      <c r="B104" s="230"/>
      <c r="C104" s="230"/>
      <c r="D104" s="230"/>
      <c r="E104" s="230"/>
      <c r="F104" s="230"/>
      <c r="G104" s="7">
        <v>96</v>
      </c>
      <c r="H104" s="92">
        <v>2968</v>
      </c>
      <c r="I104" s="92">
        <v>2968</v>
      </c>
    </row>
    <row r="105" spans="1:9" ht="12.75" customHeight="1" x14ac:dyDescent="0.2">
      <c r="A105" s="230" t="s">
        <v>138</v>
      </c>
      <c r="B105" s="230"/>
      <c r="C105" s="230"/>
      <c r="D105" s="230"/>
      <c r="E105" s="230"/>
      <c r="F105" s="230"/>
      <c r="G105" s="7">
        <v>97</v>
      </c>
      <c r="H105" s="92">
        <v>0</v>
      </c>
      <c r="I105" s="92">
        <v>0</v>
      </c>
    </row>
    <row r="106" spans="1:9" ht="12.75" customHeight="1" x14ac:dyDescent="0.2">
      <c r="A106" s="232" t="s">
        <v>139</v>
      </c>
      <c r="B106" s="232"/>
      <c r="C106" s="232"/>
      <c r="D106" s="232"/>
      <c r="E106" s="232"/>
      <c r="F106" s="232"/>
      <c r="G106" s="8">
        <v>98</v>
      </c>
      <c r="H106" s="93">
        <f>SUM(H107:H117)</f>
        <v>82323069</v>
      </c>
      <c r="I106" s="93">
        <f>SUM(I107:I117)</f>
        <v>81146124</v>
      </c>
    </row>
    <row r="107" spans="1:9" ht="12.75" customHeight="1" x14ac:dyDescent="0.2">
      <c r="A107" s="230" t="s">
        <v>140</v>
      </c>
      <c r="B107" s="230"/>
      <c r="C107" s="230"/>
      <c r="D107" s="230"/>
      <c r="E107" s="230"/>
      <c r="F107" s="230"/>
      <c r="G107" s="7">
        <v>99</v>
      </c>
      <c r="H107" s="92">
        <v>0</v>
      </c>
      <c r="I107" s="92">
        <v>0</v>
      </c>
    </row>
    <row r="108" spans="1:9" ht="24.6" customHeight="1" x14ac:dyDescent="0.2">
      <c r="A108" s="230" t="s">
        <v>141</v>
      </c>
      <c r="B108" s="230"/>
      <c r="C108" s="230"/>
      <c r="D108" s="230"/>
      <c r="E108" s="230"/>
      <c r="F108" s="230"/>
      <c r="G108" s="7">
        <v>100</v>
      </c>
      <c r="H108" s="92">
        <v>0</v>
      </c>
      <c r="I108" s="92">
        <v>0</v>
      </c>
    </row>
    <row r="109" spans="1:9" ht="12.75" customHeight="1" x14ac:dyDescent="0.2">
      <c r="A109" s="230" t="s">
        <v>142</v>
      </c>
      <c r="B109" s="230"/>
      <c r="C109" s="230"/>
      <c r="D109" s="230"/>
      <c r="E109" s="230"/>
      <c r="F109" s="230"/>
      <c r="G109" s="7">
        <v>101</v>
      </c>
      <c r="H109" s="92">
        <v>0</v>
      </c>
      <c r="I109" s="92">
        <v>0</v>
      </c>
    </row>
    <row r="110" spans="1:9" ht="21.6" customHeight="1" x14ac:dyDescent="0.2">
      <c r="A110" s="230" t="s">
        <v>143</v>
      </c>
      <c r="B110" s="230"/>
      <c r="C110" s="230"/>
      <c r="D110" s="230"/>
      <c r="E110" s="230"/>
      <c r="F110" s="230"/>
      <c r="G110" s="7">
        <v>102</v>
      </c>
      <c r="H110" s="92">
        <v>0</v>
      </c>
      <c r="I110" s="92">
        <v>0</v>
      </c>
    </row>
    <row r="111" spans="1:9" ht="12.75" customHeight="1" x14ac:dyDescent="0.2">
      <c r="A111" s="230" t="s">
        <v>144</v>
      </c>
      <c r="B111" s="230"/>
      <c r="C111" s="230"/>
      <c r="D111" s="230"/>
      <c r="E111" s="230"/>
      <c r="F111" s="230"/>
      <c r="G111" s="7">
        <v>103</v>
      </c>
      <c r="H111" s="92">
        <v>21157097</v>
      </c>
      <c r="I111" s="92">
        <v>20423174</v>
      </c>
    </row>
    <row r="112" spans="1:9" ht="12.75" customHeight="1" x14ac:dyDescent="0.2">
      <c r="A112" s="230" t="s">
        <v>145</v>
      </c>
      <c r="B112" s="230"/>
      <c r="C112" s="230"/>
      <c r="D112" s="230"/>
      <c r="E112" s="230"/>
      <c r="F112" s="230"/>
      <c r="G112" s="7">
        <v>104</v>
      </c>
      <c r="H112" s="92">
        <v>49044220</v>
      </c>
      <c r="I112" s="92">
        <v>48599713</v>
      </c>
    </row>
    <row r="113" spans="1:9" ht="12.75" customHeight="1" x14ac:dyDescent="0.2">
      <c r="A113" s="230" t="s">
        <v>146</v>
      </c>
      <c r="B113" s="230"/>
      <c r="C113" s="230"/>
      <c r="D113" s="230"/>
      <c r="E113" s="230"/>
      <c r="F113" s="230"/>
      <c r="G113" s="7">
        <v>105</v>
      </c>
      <c r="H113" s="92">
        <v>913</v>
      </c>
      <c r="I113" s="92">
        <v>913</v>
      </c>
    </row>
    <row r="114" spans="1:9" ht="12.75" customHeight="1" x14ac:dyDescent="0.2">
      <c r="A114" s="230" t="s">
        <v>147</v>
      </c>
      <c r="B114" s="230"/>
      <c r="C114" s="230"/>
      <c r="D114" s="230"/>
      <c r="E114" s="230"/>
      <c r="F114" s="230"/>
      <c r="G114" s="7">
        <v>106</v>
      </c>
      <c r="H114" s="92">
        <v>634444</v>
      </c>
      <c r="I114" s="92">
        <v>634426</v>
      </c>
    </row>
    <row r="115" spans="1:9" ht="12.75" customHeight="1" x14ac:dyDescent="0.2">
      <c r="A115" s="230" t="s">
        <v>148</v>
      </c>
      <c r="B115" s="230"/>
      <c r="C115" s="230"/>
      <c r="D115" s="230"/>
      <c r="E115" s="230"/>
      <c r="F115" s="230"/>
      <c r="G115" s="7">
        <v>107</v>
      </c>
      <c r="H115" s="92">
        <v>0</v>
      </c>
      <c r="I115" s="92">
        <v>0</v>
      </c>
    </row>
    <row r="116" spans="1:9" ht="12.75" customHeight="1" x14ac:dyDescent="0.2">
      <c r="A116" s="230" t="s">
        <v>149</v>
      </c>
      <c r="B116" s="230"/>
      <c r="C116" s="230"/>
      <c r="D116" s="230"/>
      <c r="E116" s="230"/>
      <c r="F116" s="230"/>
      <c r="G116" s="7">
        <v>108</v>
      </c>
      <c r="H116" s="92">
        <v>10639999</v>
      </c>
      <c r="I116" s="92">
        <v>10639999</v>
      </c>
    </row>
    <row r="117" spans="1:9" ht="12.75" customHeight="1" x14ac:dyDescent="0.2">
      <c r="A117" s="230" t="s">
        <v>150</v>
      </c>
      <c r="B117" s="230"/>
      <c r="C117" s="230"/>
      <c r="D117" s="230"/>
      <c r="E117" s="230"/>
      <c r="F117" s="230"/>
      <c r="G117" s="7">
        <v>109</v>
      </c>
      <c r="H117" s="92">
        <v>846396</v>
      </c>
      <c r="I117" s="92">
        <v>847899</v>
      </c>
    </row>
    <row r="118" spans="1:9" ht="12.75" customHeight="1" x14ac:dyDescent="0.2">
      <c r="A118" s="232" t="s">
        <v>151</v>
      </c>
      <c r="B118" s="232"/>
      <c r="C118" s="232"/>
      <c r="D118" s="232"/>
      <c r="E118" s="232"/>
      <c r="F118" s="232"/>
      <c r="G118" s="8">
        <v>110</v>
      </c>
      <c r="H118" s="93">
        <f>SUM(H119:H132)</f>
        <v>142470272</v>
      </c>
      <c r="I118" s="93">
        <f>SUM(I119:I132)</f>
        <v>143186684</v>
      </c>
    </row>
    <row r="119" spans="1:9" ht="12.75" customHeight="1" x14ac:dyDescent="0.2">
      <c r="A119" s="230" t="s">
        <v>140</v>
      </c>
      <c r="B119" s="230"/>
      <c r="C119" s="230"/>
      <c r="D119" s="230"/>
      <c r="E119" s="230"/>
      <c r="F119" s="230"/>
      <c r="G119" s="7">
        <v>111</v>
      </c>
      <c r="H119" s="92">
        <v>0</v>
      </c>
      <c r="I119" s="92">
        <v>0</v>
      </c>
    </row>
    <row r="120" spans="1:9" ht="22.15" customHeight="1" x14ac:dyDescent="0.2">
      <c r="A120" s="230" t="s">
        <v>141</v>
      </c>
      <c r="B120" s="230"/>
      <c r="C120" s="230"/>
      <c r="D120" s="230"/>
      <c r="E120" s="230"/>
      <c r="F120" s="230"/>
      <c r="G120" s="7">
        <v>112</v>
      </c>
      <c r="H120" s="92">
        <v>0</v>
      </c>
      <c r="I120" s="92">
        <v>0</v>
      </c>
    </row>
    <row r="121" spans="1:9" ht="12.75" customHeight="1" x14ac:dyDescent="0.2">
      <c r="A121" s="230" t="s">
        <v>142</v>
      </c>
      <c r="B121" s="230"/>
      <c r="C121" s="230"/>
      <c r="D121" s="230"/>
      <c r="E121" s="230"/>
      <c r="F121" s="230"/>
      <c r="G121" s="7">
        <v>113</v>
      </c>
      <c r="H121" s="92">
        <v>0</v>
      </c>
      <c r="I121" s="92">
        <v>0</v>
      </c>
    </row>
    <row r="122" spans="1:9" ht="23.45" customHeight="1" x14ac:dyDescent="0.2">
      <c r="A122" s="230" t="s">
        <v>143</v>
      </c>
      <c r="B122" s="230"/>
      <c r="C122" s="230"/>
      <c r="D122" s="230"/>
      <c r="E122" s="230"/>
      <c r="F122" s="230"/>
      <c r="G122" s="7">
        <v>114</v>
      </c>
      <c r="H122" s="92">
        <v>0</v>
      </c>
      <c r="I122" s="92">
        <v>0</v>
      </c>
    </row>
    <row r="123" spans="1:9" ht="12.75" customHeight="1" x14ac:dyDescent="0.2">
      <c r="A123" s="230" t="s">
        <v>144</v>
      </c>
      <c r="B123" s="230"/>
      <c r="C123" s="230"/>
      <c r="D123" s="230"/>
      <c r="E123" s="230"/>
      <c r="F123" s="230"/>
      <c r="G123" s="7">
        <v>115</v>
      </c>
      <c r="H123" s="92">
        <v>9293380</v>
      </c>
      <c r="I123" s="92">
        <v>8971000</v>
      </c>
    </row>
    <row r="124" spans="1:9" ht="12.75" customHeight="1" x14ac:dyDescent="0.2">
      <c r="A124" s="230" t="s">
        <v>145</v>
      </c>
      <c r="B124" s="230"/>
      <c r="C124" s="230"/>
      <c r="D124" s="230"/>
      <c r="E124" s="230"/>
      <c r="F124" s="230"/>
      <c r="G124" s="7">
        <v>116</v>
      </c>
      <c r="H124" s="92">
        <v>20033552</v>
      </c>
      <c r="I124" s="92">
        <v>19851980</v>
      </c>
    </row>
    <row r="125" spans="1:9" ht="12.75" customHeight="1" x14ac:dyDescent="0.2">
      <c r="A125" s="230" t="s">
        <v>146</v>
      </c>
      <c r="B125" s="230"/>
      <c r="C125" s="230"/>
      <c r="D125" s="230"/>
      <c r="E125" s="230"/>
      <c r="F125" s="230"/>
      <c r="G125" s="7">
        <v>117</v>
      </c>
      <c r="H125" s="92">
        <v>981492</v>
      </c>
      <c r="I125" s="92">
        <v>539385</v>
      </c>
    </row>
    <row r="126" spans="1:9" ht="12.75" customHeight="1" x14ac:dyDescent="0.2">
      <c r="A126" s="230" t="s">
        <v>147</v>
      </c>
      <c r="B126" s="230"/>
      <c r="C126" s="230"/>
      <c r="D126" s="230"/>
      <c r="E126" s="230"/>
      <c r="F126" s="230"/>
      <c r="G126" s="7">
        <v>118</v>
      </c>
      <c r="H126" s="92">
        <v>92413184</v>
      </c>
      <c r="I126" s="92">
        <v>90651798</v>
      </c>
    </row>
    <row r="127" spans="1:9" x14ac:dyDescent="0.2">
      <c r="A127" s="230" t="s">
        <v>148</v>
      </c>
      <c r="B127" s="230"/>
      <c r="C127" s="230"/>
      <c r="D127" s="230"/>
      <c r="E127" s="230"/>
      <c r="F127" s="230"/>
      <c r="G127" s="7">
        <v>119</v>
      </c>
      <c r="H127" s="92">
        <v>0</v>
      </c>
      <c r="I127" s="92">
        <v>0</v>
      </c>
    </row>
    <row r="128" spans="1:9" x14ac:dyDescent="0.2">
      <c r="A128" s="230" t="s">
        <v>152</v>
      </c>
      <c r="B128" s="230"/>
      <c r="C128" s="230"/>
      <c r="D128" s="230"/>
      <c r="E128" s="230"/>
      <c r="F128" s="230"/>
      <c r="G128" s="7">
        <v>120</v>
      </c>
      <c r="H128" s="92">
        <v>4182968</v>
      </c>
      <c r="I128" s="92">
        <v>4267711</v>
      </c>
    </row>
    <row r="129" spans="1:9" x14ac:dyDescent="0.2">
      <c r="A129" s="230" t="s">
        <v>153</v>
      </c>
      <c r="B129" s="230"/>
      <c r="C129" s="230"/>
      <c r="D129" s="230"/>
      <c r="E129" s="230"/>
      <c r="F129" s="230"/>
      <c r="G129" s="7">
        <v>121</v>
      </c>
      <c r="H129" s="92">
        <v>12604240</v>
      </c>
      <c r="I129" s="92">
        <v>10977425</v>
      </c>
    </row>
    <row r="130" spans="1:9" x14ac:dyDescent="0.2">
      <c r="A130" s="230" t="s">
        <v>154</v>
      </c>
      <c r="B130" s="230"/>
      <c r="C130" s="230"/>
      <c r="D130" s="230"/>
      <c r="E130" s="230"/>
      <c r="F130" s="230"/>
      <c r="G130" s="7">
        <v>122</v>
      </c>
      <c r="H130" s="92">
        <v>1189438</v>
      </c>
      <c r="I130" s="92">
        <v>6581003</v>
      </c>
    </row>
    <row r="131" spans="1:9" x14ac:dyDescent="0.2">
      <c r="A131" s="230" t="s">
        <v>155</v>
      </c>
      <c r="B131" s="230"/>
      <c r="C131" s="230"/>
      <c r="D131" s="230"/>
      <c r="E131" s="230"/>
      <c r="F131" s="230"/>
      <c r="G131" s="7">
        <v>123</v>
      </c>
      <c r="H131" s="92">
        <v>0</v>
      </c>
      <c r="I131" s="92">
        <v>0</v>
      </c>
    </row>
    <row r="132" spans="1:9" x14ac:dyDescent="0.2">
      <c r="A132" s="230" t="s">
        <v>156</v>
      </c>
      <c r="B132" s="230"/>
      <c r="C132" s="230"/>
      <c r="D132" s="230"/>
      <c r="E132" s="230"/>
      <c r="F132" s="230"/>
      <c r="G132" s="7">
        <v>124</v>
      </c>
      <c r="H132" s="92">
        <v>1772018</v>
      </c>
      <c r="I132" s="92">
        <v>1346382</v>
      </c>
    </row>
    <row r="133" spans="1:9" ht="22.15" customHeight="1" x14ac:dyDescent="0.2">
      <c r="A133" s="231" t="s">
        <v>157</v>
      </c>
      <c r="B133" s="231"/>
      <c r="C133" s="231"/>
      <c r="D133" s="231"/>
      <c r="E133" s="231"/>
      <c r="F133" s="231"/>
      <c r="G133" s="7">
        <v>125</v>
      </c>
      <c r="H133" s="92">
        <v>2210886</v>
      </c>
      <c r="I133" s="92">
        <v>3587229</v>
      </c>
    </row>
    <row r="134" spans="1:9" ht="12.75" customHeight="1" x14ac:dyDescent="0.2">
      <c r="A134" s="232" t="s">
        <v>158</v>
      </c>
      <c r="B134" s="232"/>
      <c r="C134" s="232"/>
      <c r="D134" s="232"/>
      <c r="E134" s="232"/>
      <c r="F134" s="232"/>
      <c r="G134" s="8">
        <v>126</v>
      </c>
      <c r="H134" s="93">
        <f>H75+H99+H106+H118+H133</f>
        <v>309115133</v>
      </c>
      <c r="I134" s="93">
        <f>I75+I99+I106+I118+I133</f>
        <v>310597403</v>
      </c>
    </row>
    <row r="135" spans="1:9" x14ac:dyDescent="0.2">
      <c r="A135" s="231" t="s">
        <v>159</v>
      </c>
      <c r="B135" s="231"/>
      <c r="C135" s="231"/>
      <c r="D135" s="231"/>
      <c r="E135" s="231"/>
      <c r="F135" s="231"/>
      <c r="G135" s="7">
        <v>127</v>
      </c>
      <c r="H135" s="92">
        <v>0</v>
      </c>
      <c r="I135" s="92">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view="pageBreakPreview" zoomScale="110" zoomScaleNormal="85" zoomScaleSheetLayoutView="110" workbookViewId="0">
      <selection activeCell="H6" sqref="H1:K1048576"/>
    </sheetView>
  </sheetViews>
  <sheetFormatPr defaultRowHeight="12.75" x14ac:dyDescent="0.2"/>
  <cols>
    <col min="1" max="7" width="9.140625" style="24"/>
    <col min="8" max="11" width="19.140625" style="23" customWidth="1"/>
    <col min="12" max="262" width="9.140625" style="24"/>
    <col min="263" max="263" width="9.85546875" style="24" bestFit="1" customWidth="1"/>
    <col min="264" max="264" width="11.7109375" style="24" bestFit="1" customWidth="1"/>
    <col min="265" max="518" width="9.140625" style="24"/>
    <col min="519" max="519" width="9.85546875" style="24" bestFit="1" customWidth="1"/>
    <col min="520" max="520" width="11.7109375" style="24" bestFit="1" customWidth="1"/>
    <col min="521" max="774" width="9.140625" style="24"/>
    <col min="775" max="775" width="9.85546875" style="24" bestFit="1" customWidth="1"/>
    <col min="776" max="776" width="11.7109375" style="24" bestFit="1" customWidth="1"/>
    <col min="777" max="1030" width="9.140625" style="24"/>
    <col min="1031" max="1031" width="9.85546875" style="24" bestFit="1" customWidth="1"/>
    <col min="1032" max="1032" width="11.7109375" style="24" bestFit="1" customWidth="1"/>
    <col min="1033" max="1286" width="9.140625" style="24"/>
    <col min="1287" max="1287" width="9.85546875" style="24" bestFit="1" customWidth="1"/>
    <col min="1288" max="1288" width="11.7109375" style="24" bestFit="1" customWidth="1"/>
    <col min="1289" max="1542" width="9.140625" style="24"/>
    <col min="1543" max="1543" width="9.85546875" style="24" bestFit="1" customWidth="1"/>
    <col min="1544" max="1544" width="11.7109375" style="24" bestFit="1" customWidth="1"/>
    <col min="1545" max="1798" width="9.140625" style="24"/>
    <col min="1799" max="1799" width="9.85546875" style="24" bestFit="1" customWidth="1"/>
    <col min="1800" max="1800" width="11.7109375" style="24" bestFit="1" customWidth="1"/>
    <col min="1801" max="2054" width="9.140625" style="24"/>
    <col min="2055" max="2055" width="9.85546875" style="24" bestFit="1" customWidth="1"/>
    <col min="2056" max="2056" width="11.7109375" style="24" bestFit="1" customWidth="1"/>
    <col min="2057" max="2310" width="9.140625" style="24"/>
    <col min="2311" max="2311" width="9.85546875" style="24" bestFit="1" customWidth="1"/>
    <col min="2312" max="2312" width="11.7109375" style="24" bestFit="1" customWidth="1"/>
    <col min="2313" max="2566" width="9.140625" style="24"/>
    <col min="2567" max="2567" width="9.85546875" style="24" bestFit="1" customWidth="1"/>
    <col min="2568" max="2568" width="11.7109375" style="24" bestFit="1" customWidth="1"/>
    <col min="2569" max="2822" width="9.140625" style="24"/>
    <col min="2823" max="2823" width="9.85546875" style="24" bestFit="1" customWidth="1"/>
    <col min="2824" max="2824" width="11.7109375" style="24" bestFit="1" customWidth="1"/>
    <col min="2825" max="3078" width="9.140625" style="24"/>
    <col min="3079" max="3079" width="9.85546875" style="24" bestFit="1" customWidth="1"/>
    <col min="3080" max="3080" width="11.7109375" style="24" bestFit="1" customWidth="1"/>
    <col min="3081" max="3334" width="9.140625" style="24"/>
    <col min="3335" max="3335" width="9.85546875" style="24" bestFit="1" customWidth="1"/>
    <col min="3336" max="3336" width="11.7109375" style="24" bestFit="1" customWidth="1"/>
    <col min="3337" max="3590" width="9.140625" style="24"/>
    <col min="3591" max="3591" width="9.85546875" style="24" bestFit="1" customWidth="1"/>
    <col min="3592" max="3592" width="11.7109375" style="24" bestFit="1" customWidth="1"/>
    <col min="3593" max="3846" width="9.140625" style="24"/>
    <col min="3847" max="3847" width="9.85546875" style="24" bestFit="1" customWidth="1"/>
    <col min="3848" max="3848" width="11.7109375" style="24" bestFit="1" customWidth="1"/>
    <col min="3849" max="4102" width="9.140625" style="24"/>
    <col min="4103" max="4103" width="9.85546875" style="24" bestFit="1" customWidth="1"/>
    <col min="4104" max="4104" width="11.7109375" style="24" bestFit="1" customWidth="1"/>
    <col min="4105" max="4358" width="9.140625" style="24"/>
    <col min="4359" max="4359" width="9.85546875" style="24" bestFit="1" customWidth="1"/>
    <col min="4360" max="4360" width="11.7109375" style="24" bestFit="1" customWidth="1"/>
    <col min="4361" max="4614" width="9.140625" style="24"/>
    <col min="4615" max="4615" width="9.85546875" style="24" bestFit="1" customWidth="1"/>
    <col min="4616" max="4616" width="11.7109375" style="24" bestFit="1" customWidth="1"/>
    <col min="4617" max="4870" width="9.140625" style="24"/>
    <col min="4871" max="4871" width="9.85546875" style="24" bestFit="1" customWidth="1"/>
    <col min="4872" max="4872" width="11.7109375" style="24" bestFit="1" customWidth="1"/>
    <col min="4873" max="5126" width="9.140625" style="24"/>
    <col min="5127" max="5127" width="9.85546875" style="24" bestFit="1" customWidth="1"/>
    <col min="5128" max="5128" width="11.7109375" style="24" bestFit="1" customWidth="1"/>
    <col min="5129" max="5382" width="9.140625" style="24"/>
    <col min="5383" max="5383" width="9.85546875" style="24" bestFit="1" customWidth="1"/>
    <col min="5384" max="5384" width="11.7109375" style="24" bestFit="1" customWidth="1"/>
    <col min="5385" max="5638" width="9.140625" style="24"/>
    <col min="5639" max="5639" width="9.85546875" style="24" bestFit="1" customWidth="1"/>
    <col min="5640" max="5640" width="11.7109375" style="24" bestFit="1" customWidth="1"/>
    <col min="5641" max="5894" width="9.140625" style="24"/>
    <col min="5895" max="5895" width="9.85546875" style="24" bestFit="1" customWidth="1"/>
    <col min="5896" max="5896" width="11.7109375" style="24" bestFit="1" customWidth="1"/>
    <col min="5897" max="6150" width="9.140625" style="24"/>
    <col min="6151" max="6151" width="9.85546875" style="24" bestFit="1" customWidth="1"/>
    <col min="6152" max="6152" width="11.7109375" style="24" bestFit="1" customWidth="1"/>
    <col min="6153" max="6406" width="9.140625" style="24"/>
    <col min="6407" max="6407" width="9.85546875" style="24" bestFit="1" customWidth="1"/>
    <col min="6408" max="6408" width="11.7109375" style="24" bestFit="1" customWidth="1"/>
    <col min="6409" max="6662" width="9.140625" style="24"/>
    <col min="6663" max="6663" width="9.85546875" style="24" bestFit="1" customWidth="1"/>
    <col min="6664" max="6664" width="11.7109375" style="24" bestFit="1" customWidth="1"/>
    <col min="6665" max="6918" width="9.140625" style="24"/>
    <col min="6919" max="6919" width="9.85546875" style="24" bestFit="1" customWidth="1"/>
    <col min="6920" max="6920" width="11.7109375" style="24" bestFit="1" customWidth="1"/>
    <col min="6921" max="7174" width="9.140625" style="24"/>
    <col min="7175" max="7175" width="9.85546875" style="24" bestFit="1" customWidth="1"/>
    <col min="7176" max="7176" width="11.7109375" style="24" bestFit="1" customWidth="1"/>
    <col min="7177" max="7430" width="9.140625" style="24"/>
    <col min="7431" max="7431" width="9.85546875" style="24" bestFit="1" customWidth="1"/>
    <col min="7432" max="7432" width="11.7109375" style="24" bestFit="1" customWidth="1"/>
    <col min="7433" max="7686" width="9.140625" style="24"/>
    <col min="7687" max="7687" width="9.85546875" style="24" bestFit="1" customWidth="1"/>
    <col min="7688" max="7688" width="11.7109375" style="24" bestFit="1" customWidth="1"/>
    <col min="7689" max="7942" width="9.140625" style="24"/>
    <col min="7943" max="7943" width="9.85546875" style="24" bestFit="1" customWidth="1"/>
    <col min="7944" max="7944" width="11.7109375" style="24" bestFit="1" customWidth="1"/>
    <col min="7945" max="8198" width="9.140625" style="24"/>
    <col min="8199" max="8199" width="9.85546875" style="24" bestFit="1" customWidth="1"/>
    <col min="8200" max="8200" width="11.7109375" style="24" bestFit="1" customWidth="1"/>
    <col min="8201" max="8454" width="9.140625" style="24"/>
    <col min="8455" max="8455" width="9.85546875" style="24" bestFit="1" customWidth="1"/>
    <col min="8456" max="8456" width="11.7109375" style="24" bestFit="1" customWidth="1"/>
    <col min="8457" max="8710" width="9.140625" style="24"/>
    <col min="8711" max="8711" width="9.85546875" style="24" bestFit="1" customWidth="1"/>
    <col min="8712" max="8712" width="11.7109375" style="24" bestFit="1" customWidth="1"/>
    <col min="8713" max="8966" width="9.140625" style="24"/>
    <col min="8967" max="8967" width="9.85546875" style="24" bestFit="1" customWidth="1"/>
    <col min="8968" max="8968" width="11.7109375" style="24" bestFit="1" customWidth="1"/>
    <col min="8969" max="9222" width="9.140625" style="24"/>
    <col min="9223" max="9223" width="9.85546875" style="24" bestFit="1" customWidth="1"/>
    <col min="9224" max="9224" width="11.7109375" style="24" bestFit="1" customWidth="1"/>
    <col min="9225" max="9478" width="9.140625" style="24"/>
    <col min="9479" max="9479" width="9.85546875" style="24" bestFit="1" customWidth="1"/>
    <col min="9480" max="9480" width="11.7109375" style="24" bestFit="1" customWidth="1"/>
    <col min="9481" max="9734" width="9.140625" style="24"/>
    <col min="9735" max="9735" width="9.85546875" style="24" bestFit="1" customWidth="1"/>
    <col min="9736" max="9736" width="11.7109375" style="24" bestFit="1" customWidth="1"/>
    <col min="9737" max="9990" width="9.140625" style="24"/>
    <col min="9991" max="9991" width="9.85546875" style="24" bestFit="1" customWidth="1"/>
    <col min="9992" max="9992" width="11.7109375" style="24" bestFit="1" customWidth="1"/>
    <col min="9993" max="10246" width="9.140625" style="24"/>
    <col min="10247" max="10247" width="9.85546875" style="24" bestFit="1" customWidth="1"/>
    <col min="10248" max="10248" width="11.7109375" style="24" bestFit="1" customWidth="1"/>
    <col min="10249" max="10502" width="9.140625" style="24"/>
    <col min="10503" max="10503" width="9.85546875" style="24" bestFit="1" customWidth="1"/>
    <col min="10504" max="10504" width="11.7109375" style="24" bestFit="1" customWidth="1"/>
    <col min="10505" max="10758" width="9.140625" style="24"/>
    <col min="10759" max="10759" width="9.85546875" style="24" bestFit="1" customWidth="1"/>
    <col min="10760" max="10760" width="11.7109375" style="24" bestFit="1" customWidth="1"/>
    <col min="10761" max="11014" width="9.140625" style="24"/>
    <col min="11015" max="11015" width="9.85546875" style="24" bestFit="1" customWidth="1"/>
    <col min="11016" max="11016" width="11.7109375" style="24" bestFit="1" customWidth="1"/>
    <col min="11017" max="11270" width="9.140625" style="24"/>
    <col min="11271" max="11271" width="9.85546875" style="24" bestFit="1" customWidth="1"/>
    <col min="11272" max="11272" width="11.7109375" style="24" bestFit="1" customWidth="1"/>
    <col min="11273" max="11526" width="9.140625" style="24"/>
    <col min="11527" max="11527" width="9.85546875" style="24" bestFit="1" customWidth="1"/>
    <col min="11528" max="11528" width="11.7109375" style="24" bestFit="1" customWidth="1"/>
    <col min="11529" max="11782" width="9.140625" style="24"/>
    <col min="11783" max="11783" width="9.85546875" style="24" bestFit="1" customWidth="1"/>
    <col min="11784" max="11784" width="11.7109375" style="24" bestFit="1" customWidth="1"/>
    <col min="11785" max="12038" width="9.140625" style="24"/>
    <col min="12039" max="12039" width="9.85546875" style="24" bestFit="1" customWidth="1"/>
    <col min="12040" max="12040" width="11.7109375" style="24" bestFit="1" customWidth="1"/>
    <col min="12041" max="12294" width="9.140625" style="24"/>
    <col min="12295" max="12295" width="9.85546875" style="24" bestFit="1" customWidth="1"/>
    <col min="12296" max="12296" width="11.7109375" style="24" bestFit="1" customWidth="1"/>
    <col min="12297" max="12550" width="9.140625" style="24"/>
    <col min="12551" max="12551" width="9.85546875" style="24" bestFit="1" customWidth="1"/>
    <col min="12552" max="12552" width="11.7109375" style="24" bestFit="1" customWidth="1"/>
    <col min="12553" max="12806" width="9.140625" style="24"/>
    <col min="12807" max="12807" width="9.85546875" style="24" bestFit="1" customWidth="1"/>
    <col min="12808" max="12808" width="11.7109375" style="24" bestFit="1" customWidth="1"/>
    <col min="12809" max="13062" width="9.140625" style="24"/>
    <col min="13063" max="13063" width="9.85546875" style="24" bestFit="1" customWidth="1"/>
    <col min="13064" max="13064" width="11.7109375" style="24" bestFit="1" customWidth="1"/>
    <col min="13065" max="13318" width="9.140625" style="24"/>
    <col min="13319" max="13319" width="9.85546875" style="24" bestFit="1" customWidth="1"/>
    <col min="13320" max="13320" width="11.7109375" style="24" bestFit="1" customWidth="1"/>
    <col min="13321" max="13574" width="9.140625" style="24"/>
    <col min="13575" max="13575" width="9.85546875" style="24" bestFit="1" customWidth="1"/>
    <col min="13576" max="13576" width="11.7109375" style="24" bestFit="1" customWidth="1"/>
    <col min="13577" max="13830" width="9.140625" style="24"/>
    <col min="13831" max="13831" width="9.85546875" style="24" bestFit="1" customWidth="1"/>
    <col min="13832" max="13832" width="11.7109375" style="24" bestFit="1" customWidth="1"/>
    <col min="13833" max="14086" width="9.140625" style="24"/>
    <col min="14087" max="14087" width="9.85546875" style="24" bestFit="1" customWidth="1"/>
    <col min="14088" max="14088" width="11.7109375" style="24" bestFit="1" customWidth="1"/>
    <col min="14089" max="14342" width="9.140625" style="24"/>
    <col min="14343" max="14343" width="9.85546875" style="24" bestFit="1" customWidth="1"/>
    <col min="14344" max="14344" width="11.7109375" style="24" bestFit="1" customWidth="1"/>
    <col min="14345" max="14598" width="9.140625" style="24"/>
    <col min="14599" max="14599" width="9.85546875" style="24" bestFit="1" customWidth="1"/>
    <col min="14600" max="14600" width="11.7109375" style="24" bestFit="1" customWidth="1"/>
    <col min="14601" max="14854" width="9.140625" style="24"/>
    <col min="14855" max="14855" width="9.85546875" style="24" bestFit="1" customWidth="1"/>
    <col min="14856" max="14856" width="11.7109375" style="24" bestFit="1" customWidth="1"/>
    <col min="14857" max="15110" width="9.140625" style="24"/>
    <col min="15111" max="15111" width="9.85546875" style="24" bestFit="1" customWidth="1"/>
    <col min="15112" max="15112" width="11.7109375" style="24" bestFit="1" customWidth="1"/>
    <col min="15113" max="15366" width="9.140625" style="24"/>
    <col min="15367" max="15367" width="9.85546875" style="24" bestFit="1" customWidth="1"/>
    <col min="15368" max="15368" width="11.7109375" style="24" bestFit="1" customWidth="1"/>
    <col min="15369" max="15622" width="9.140625" style="24"/>
    <col min="15623" max="15623" width="9.85546875" style="24" bestFit="1" customWidth="1"/>
    <col min="15624" max="15624" width="11.7109375" style="24" bestFit="1" customWidth="1"/>
    <col min="15625" max="15878" width="9.140625" style="24"/>
    <col min="15879" max="15879" width="9.85546875" style="24" bestFit="1" customWidth="1"/>
    <col min="15880" max="15880" width="11.7109375" style="24" bestFit="1" customWidth="1"/>
    <col min="15881" max="16134" width="9.140625" style="24"/>
    <col min="16135" max="16135" width="9.85546875" style="24" bestFit="1" customWidth="1"/>
    <col min="16136" max="16136" width="11.7109375" style="24" bestFit="1" customWidth="1"/>
    <col min="16137" max="16384" width="9.140625" style="24"/>
  </cols>
  <sheetData>
    <row r="1" spans="1:11" x14ac:dyDescent="0.2">
      <c r="A1" s="269" t="s">
        <v>160</v>
      </c>
      <c r="B1" s="270"/>
      <c r="C1" s="270"/>
      <c r="D1" s="270"/>
      <c r="E1" s="270"/>
      <c r="F1" s="270"/>
      <c r="G1" s="270"/>
      <c r="H1" s="270"/>
      <c r="I1" s="270"/>
    </row>
    <row r="2" spans="1:11" ht="12.75" customHeight="1" x14ac:dyDescent="0.2">
      <c r="A2" s="271" t="s">
        <v>447</v>
      </c>
      <c r="B2" s="241"/>
      <c r="C2" s="241"/>
      <c r="D2" s="241"/>
      <c r="E2" s="241"/>
      <c r="F2" s="241"/>
      <c r="G2" s="241"/>
      <c r="H2" s="241"/>
      <c r="I2" s="241"/>
    </row>
    <row r="3" spans="1:11" x14ac:dyDescent="0.2">
      <c r="A3" s="272" t="s">
        <v>161</v>
      </c>
      <c r="B3" s="273"/>
      <c r="C3" s="273"/>
      <c r="D3" s="273"/>
      <c r="E3" s="273"/>
      <c r="F3" s="273"/>
      <c r="G3" s="273"/>
      <c r="H3" s="273"/>
      <c r="I3" s="273"/>
      <c r="J3" s="274"/>
      <c r="K3" s="274"/>
    </row>
    <row r="4" spans="1:11" ht="12.75" customHeight="1" x14ac:dyDescent="0.2">
      <c r="A4" s="275" t="s">
        <v>446</v>
      </c>
      <c r="B4" s="276"/>
      <c r="C4" s="276"/>
      <c r="D4" s="276"/>
      <c r="E4" s="276"/>
      <c r="F4" s="276"/>
      <c r="G4" s="276"/>
      <c r="H4" s="276"/>
      <c r="I4" s="276"/>
      <c r="J4" s="277"/>
      <c r="K4" s="277"/>
    </row>
    <row r="5" spans="1:11" ht="22.15" customHeight="1" x14ac:dyDescent="0.2">
      <c r="A5" s="278" t="s">
        <v>44</v>
      </c>
      <c r="B5" s="279"/>
      <c r="C5" s="279"/>
      <c r="D5" s="279"/>
      <c r="E5" s="279"/>
      <c r="F5" s="279"/>
      <c r="G5" s="278" t="s">
        <v>162</v>
      </c>
      <c r="H5" s="280" t="s">
        <v>163</v>
      </c>
      <c r="I5" s="281"/>
      <c r="J5" s="280" t="s">
        <v>164</v>
      </c>
      <c r="K5" s="281"/>
    </row>
    <row r="6" spans="1:11" x14ac:dyDescent="0.2">
      <c r="A6" s="279"/>
      <c r="B6" s="279"/>
      <c r="C6" s="279"/>
      <c r="D6" s="279"/>
      <c r="E6" s="279"/>
      <c r="F6" s="279"/>
      <c r="G6" s="279"/>
      <c r="H6" s="25" t="s">
        <v>165</v>
      </c>
      <c r="I6" s="25" t="s">
        <v>166</v>
      </c>
      <c r="J6" s="25" t="s">
        <v>165</v>
      </c>
      <c r="K6" s="25" t="s">
        <v>166</v>
      </c>
    </row>
    <row r="7" spans="1:11" x14ac:dyDescent="0.2">
      <c r="A7" s="267">
        <v>1</v>
      </c>
      <c r="B7" s="268"/>
      <c r="C7" s="268"/>
      <c r="D7" s="268"/>
      <c r="E7" s="268"/>
      <c r="F7" s="268"/>
      <c r="G7" s="26">
        <v>2</v>
      </c>
      <c r="H7" s="25">
        <v>3</v>
      </c>
      <c r="I7" s="25">
        <v>4</v>
      </c>
      <c r="J7" s="25">
        <v>5</v>
      </c>
      <c r="K7" s="25">
        <v>6</v>
      </c>
    </row>
    <row r="8" spans="1:11" ht="12.75" customHeight="1" x14ac:dyDescent="0.2">
      <c r="A8" s="263" t="s">
        <v>167</v>
      </c>
      <c r="B8" s="263"/>
      <c r="C8" s="263"/>
      <c r="D8" s="263"/>
      <c r="E8" s="263"/>
      <c r="F8" s="263"/>
      <c r="G8" s="8">
        <v>1</v>
      </c>
      <c r="H8" s="96">
        <f>SUM(H9:H13)</f>
        <v>187673566</v>
      </c>
      <c r="I8" s="96">
        <f>SUM(I9:I13)</f>
        <v>100229824</v>
      </c>
      <c r="J8" s="96">
        <f>SUM(J9:J13)</f>
        <v>199455611</v>
      </c>
      <c r="K8" s="96">
        <f>SUM(K9:K13)</f>
        <v>103486356</v>
      </c>
    </row>
    <row r="9" spans="1:11" ht="12.75" customHeight="1" x14ac:dyDescent="0.2">
      <c r="A9" s="230" t="s">
        <v>168</v>
      </c>
      <c r="B9" s="230"/>
      <c r="C9" s="230"/>
      <c r="D9" s="230"/>
      <c r="E9" s="230"/>
      <c r="F9" s="230"/>
      <c r="G9" s="7">
        <v>2</v>
      </c>
      <c r="H9" s="97">
        <v>0</v>
      </c>
      <c r="I9" s="97">
        <v>0</v>
      </c>
      <c r="J9" s="97">
        <v>0</v>
      </c>
      <c r="K9" s="97">
        <v>0</v>
      </c>
    </row>
    <row r="10" spans="1:11" ht="12.75" customHeight="1" x14ac:dyDescent="0.2">
      <c r="A10" s="230" t="s">
        <v>169</v>
      </c>
      <c r="B10" s="230"/>
      <c r="C10" s="230"/>
      <c r="D10" s="230"/>
      <c r="E10" s="230"/>
      <c r="F10" s="230"/>
      <c r="G10" s="7">
        <v>3</v>
      </c>
      <c r="H10" s="97">
        <v>185905295</v>
      </c>
      <c r="I10" s="97">
        <v>98936541</v>
      </c>
      <c r="J10" s="97">
        <v>197296985</v>
      </c>
      <c r="K10" s="97">
        <v>103266486</v>
      </c>
    </row>
    <row r="11" spans="1:11" ht="12.75" customHeight="1" x14ac:dyDescent="0.2">
      <c r="A11" s="230" t="s">
        <v>170</v>
      </c>
      <c r="B11" s="230"/>
      <c r="C11" s="230"/>
      <c r="D11" s="230"/>
      <c r="E11" s="230"/>
      <c r="F11" s="230"/>
      <c r="G11" s="7">
        <v>4</v>
      </c>
      <c r="H11" s="97">
        <v>0</v>
      </c>
      <c r="I11" s="97">
        <v>0</v>
      </c>
      <c r="J11" s="97">
        <v>0</v>
      </c>
      <c r="K11" s="97">
        <v>0</v>
      </c>
    </row>
    <row r="12" spans="1:11" ht="12.75" customHeight="1" x14ac:dyDescent="0.2">
      <c r="A12" s="230" t="s">
        <v>171</v>
      </c>
      <c r="B12" s="230"/>
      <c r="C12" s="230"/>
      <c r="D12" s="230"/>
      <c r="E12" s="230"/>
      <c r="F12" s="230"/>
      <c r="G12" s="7">
        <v>5</v>
      </c>
      <c r="H12" s="97">
        <v>0</v>
      </c>
      <c r="I12" s="97">
        <v>0</v>
      </c>
      <c r="J12" s="97">
        <v>0</v>
      </c>
      <c r="K12" s="97">
        <v>0</v>
      </c>
    </row>
    <row r="13" spans="1:11" ht="12.75" customHeight="1" x14ac:dyDescent="0.2">
      <c r="A13" s="230" t="s">
        <v>172</v>
      </c>
      <c r="B13" s="230"/>
      <c r="C13" s="230"/>
      <c r="D13" s="230"/>
      <c r="E13" s="230"/>
      <c r="F13" s="230"/>
      <c r="G13" s="7">
        <v>6</v>
      </c>
      <c r="H13" s="97">
        <v>1768271</v>
      </c>
      <c r="I13" s="97">
        <v>1293283</v>
      </c>
      <c r="J13" s="97">
        <v>2158626</v>
      </c>
      <c r="K13" s="97">
        <v>219870</v>
      </c>
    </row>
    <row r="14" spans="1:11" ht="12.75" customHeight="1" x14ac:dyDescent="0.2">
      <c r="A14" s="263" t="s">
        <v>173</v>
      </c>
      <c r="B14" s="263"/>
      <c r="C14" s="263"/>
      <c r="D14" s="263"/>
      <c r="E14" s="263"/>
      <c r="F14" s="263"/>
      <c r="G14" s="8">
        <v>7</v>
      </c>
      <c r="H14" s="96">
        <f>H15+H16+H20+H24+H25+H26+H29+H36</f>
        <v>180206394</v>
      </c>
      <c r="I14" s="96">
        <f>I15+I16+I20+I24+I25+I26+I29+I36</f>
        <v>95371925</v>
      </c>
      <c r="J14" s="96">
        <f>J15+J16+J20+J24+J25+J26+J29+J36</f>
        <v>190601413</v>
      </c>
      <c r="K14" s="96">
        <f>K15+K16+K20+K24+K25+K26+K29+K36</f>
        <v>98939353</v>
      </c>
    </row>
    <row r="15" spans="1:11" ht="12.75" customHeight="1" x14ac:dyDescent="0.2">
      <c r="A15" s="230" t="s">
        <v>174</v>
      </c>
      <c r="B15" s="230"/>
      <c r="C15" s="230"/>
      <c r="D15" s="230"/>
      <c r="E15" s="230"/>
      <c r="F15" s="230"/>
      <c r="G15" s="7">
        <v>8</v>
      </c>
      <c r="H15" s="97">
        <v>0</v>
      </c>
      <c r="I15" s="97">
        <v>0</v>
      </c>
      <c r="J15" s="97">
        <v>0</v>
      </c>
      <c r="K15" s="97">
        <v>0</v>
      </c>
    </row>
    <row r="16" spans="1:11" ht="12.75" customHeight="1" x14ac:dyDescent="0.2">
      <c r="A16" s="234" t="s">
        <v>175</v>
      </c>
      <c r="B16" s="234"/>
      <c r="C16" s="234"/>
      <c r="D16" s="234"/>
      <c r="E16" s="234"/>
      <c r="F16" s="234"/>
      <c r="G16" s="8">
        <v>9</v>
      </c>
      <c r="H16" s="96">
        <f>SUM(H17:H19)</f>
        <v>120583013</v>
      </c>
      <c r="I16" s="96">
        <f>SUM(I17:I19)</f>
        <v>64569869</v>
      </c>
      <c r="J16" s="96">
        <f>SUM(J17:J19)</f>
        <v>127021989</v>
      </c>
      <c r="K16" s="96">
        <f>SUM(K17:K19)</f>
        <v>66558606</v>
      </c>
    </row>
    <row r="17" spans="1:11" ht="12.75" customHeight="1" x14ac:dyDescent="0.2">
      <c r="A17" s="266" t="s">
        <v>176</v>
      </c>
      <c r="B17" s="266"/>
      <c r="C17" s="266"/>
      <c r="D17" s="266"/>
      <c r="E17" s="266"/>
      <c r="F17" s="266"/>
      <c r="G17" s="7">
        <v>10</v>
      </c>
      <c r="H17" s="97">
        <v>17906445</v>
      </c>
      <c r="I17" s="97">
        <v>8342596</v>
      </c>
      <c r="J17" s="97">
        <v>19816267</v>
      </c>
      <c r="K17" s="97">
        <v>9578253</v>
      </c>
    </row>
    <row r="18" spans="1:11" ht="12.75" customHeight="1" x14ac:dyDescent="0.2">
      <c r="A18" s="266" t="s">
        <v>177</v>
      </c>
      <c r="B18" s="266"/>
      <c r="C18" s="266"/>
      <c r="D18" s="266"/>
      <c r="E18" s="266"/>
      <c r="F18" s="266"/>
      <c r="G18" s="7">
        <v>11</v>
      </c>
      <c r="H18" s="97">
        <v>102676568</v>
      </c>
      <c r="I18" s="97">
        <v>56227273</v>
      </c>
      <c r="J18" s="97">
        <v>107205722</v>
      </c>
      <c r="K18" s="97">
        <v>56980353</v>
      </c>
    </row>
    <row r="19" spans="1:11" ht="12.75" customHeight="1" x14ac:dyDescent="0.2">
      <c r="A19" s="266" t="s">
        <v>178</v>
      </c>
      <c r="B19" s="266"/>
      <c r="C19" s="266"/>
      <c r="D19" s="266"/>
      <c r="E19" s="266"/>
      <c r="F19" s="266"/>
      <c r="G19" s="7">
        <v>12</v>
      </c>
      <c r="H19" s="97"/>
      <c r="I19" s="97"/>
      <c r="J19" s="97">
        <v>0</v>
      </c>
      <c r="K19" s="97">
        <v>0</v>
      </c>
    </row>
    <row r="20" spans="1:11" ht="12.75" customHeight="1" x14ac:dyDescent="0.2">
      <c r="A20" s="234" t="s">
        <v>179</v>
      </c>
      <c r="B20" s="234"/>
      <c r="C20" s="234"/>
      <c r="D20" s="234"/>
      <c r="E20" s="234"/>
      <c r="F20" s="234"/>
      <c r="G20" s="8">
        <v>13</v>
      </c>
      <c r="H20" s="96">
        <f>SUM(H21:H23)</f>
        <v>39553458</v>
      </c>
      <c r="I20" s="96">
        <f>SUM(I21:I23)</f>
        <v>19931659</v>
      </c>
      <c r="J20" s="96">
        <f>SUM(J21:J23)</f>
        <v>41930783</v>
      </c>
      <c r="K20" s="96">
        <f>SUM(K21:K23)</f>
        <v>21288106</v>
      </c>
    </row>
    <row r="21" spans="1:11" ht="12.75" customHeight="1" x14ac:dyDescent="0.2">
      <c r="A21" s="266" t="s">
        <v>180</v>
      </c>
      <c r="B21" s="266"/>
      <c r="C21" s="266"/>
      <c r="D21" s="266"/>
      <c r="E21" s="266"/>
      <c r="F21" s="266"/>
      <c r="G21" s="7">
        <v>14</v>
      </c>
      <c r="H21" s="97">
        <v>27199922</v>
      </c>
      <c r="I21" s="97">
        <v>13769415</v>
      </c>
      <c r="J21" s="97">
        <v>29249470</v>
      </c>
      <c r="K21" s="97">
        <v>14741357</v>
      </c>
    </row>
    <row r="22" spans="1:11" ht="12.75" customHeight="1" x14ac:dyDescent="0.2">
      <c r="A22" s="266" t="s">
        <v>181</v>
      </c>
      <c r="B22" s="266"/>
      <c r="C22" s="266"/>
      <c r="D22" s="266"/>
      <c r="E22" s="266"/>
      <c r="F22" s="266"/>
      <c r="G22" s="7">
        <v>15</v>
      </c>
      <c r="H22" s="97">
        <v>10426239</v>
      </c>
      <c r="I22" s="97">
        <v>5125451</v>
      </c>
      <c r="J22" s="97">
        <v>10373709</v>
      </c>
      <c r="K22" s="97">
        <v>5265708</v>
      </c>
    </row>
    <row r="23" spans="1:11" ht="12.75" customHeight="1" x14ac:dyDescent="0.2">
      <c r="A23" s="266" t="s">
        <v>182</v>
      </c>
      <c r="B23" s="266"/>
      <c r="C23" s="266"/>
      <c r="D23" s="266"/>
      <c r="E23" s="266"/>
      <c r="F23" s="266"/>
      <c r="G23" s="7">
        <v>16</v>
      </c>
      <c r="H23" s="97">
        <v>1927297</v>
      </c>
      <c r="I23" s="97">
        <v>1036793</v>
      </c>
      <c r="J23" s="97">
        <v>2307604</v>
      </c>
      <c r="K23" s="97">
        <v>1281041</v>
      </c>
    </row>
    <row r="24" spans="1:11" ht="12.75" customHeight="1" x14ac:dyDescent="0.2">
      <c r="A24" s="230" t="s">
        <v>183</v>
      </c>
      <c r="B24" s="230"/>
      <c r="C24" s="230"/>
      <c r="D24" s="230"/>
      <c r="E24" s="230"/>
      <c r="F24" s="230"/>
      <c r="G24" s="7">
        <v>17</v>
      </c>
      <c r="H24" s="97">
        <v>7325226</v>
      </c>
      <c r="I24" s="97">
        <v>3864675</v>
      </c>
      <c r="J24" s="97">
        <v>8483035</v>
      </c>
      <c r="K24" s="97">
        <v>4348646</v>
      </c>
    </row>
    <row r="25" spans="1:11" ht="12.75" customHeight="1" x14ac:dyDescent="0.2">
      <c r="A25" s="230" t="s">
        <v>184</v>
      </c>
      <c r="B25" s="230"/>
      <c r="C25" s="230"/>
      <c r="D25" s="230"/>
      <c r="E25" s="230"/>
      <c r="F25" s="230"/>
      <c r="G25" s="7">
        <v>18</v>
      </c>
      <c r="H25" s="97">
        <v>12397481</v>
      </c>
      <c r="I25" s="97">
        <v>6769421</v>
      </c>
      <c r="J25" s="97">
        <v>11932459</v>
      </c>
      <c r="K25" s="97">
        <v>5975222</v>
      </c>
    </row>
    <row r="26" spans="1:11" ht="12.75" customHeight="1" x14ac:dyDescent="0.2">
      <c r="A26" s="234" t="s">
        <v>185</v>
      </c>
      <c r="B26" s="234"/>
      <c r="C26" s="234"/>
      <c r="D26" s="234"/>
      <c r="E26" s="234"/>
      <c r="F26" s="234"/>
      <c r="G26" s="8">
        <v>19</v>
      </c>
      <c r="H26" s="96">
        <f>H27+H28</f>
        <v>321278</v>
      </c>
      <c r="I26" s="96">
        <f>I27+I28</f>
        <v>210363</v>
      </c>
      <c r="J26" s="96">
        <f>J27+J28</f>
        <v>1247059</v>
      </c>
      <c r="K26" s="96">
        <f>K27+K28</f>
        <v>766889</v>
      </c>
    </row>
    <row r="27" spans="1:11" ht="12.75" customHeight="1" x14ac:dyDescent="0.2">
      <c r="A27" s="266" t="s">
        <v>186</v>
      </c>
      <c r="B27" s="266"/>
      <c r="C27" s="266"/>
      <c r="D27" s="266"/>
      <c r="E27" s="266"/>
      <c r="F27" s="266"/>
      <c r="G27" s="7">
        <v>20</v>
      </c>
      <c r="H27" s="97">
        <v>0</v>
      </c>
      <c r="I27" s="97">
        <v>0</v>
      </c>
      <c r="J27" s="97">
        <v>0</v>
      </c>
      <c r="K27" s="97">
        <v>0</v>
      </c>
    </row>
    <row r="28" spans="1:11" ht="12.75" customHeight="1" x14ac:dyDescent="0.2">
      <c r="A28" s="266" t="s">
        <v>187</v>
      </c>
      <c r="B28" s="266"/>
      <c r="C28" s="266"/>
      <c r="D28" s="266"/>
      <c r="E28" s="266"/>
      <c r="F28" s="266"/>
      <c r="G28" s="7">
        <v>21</v>
      </c>
      <c r="H28" s="97">
        <v>321278</v>
      </c>
      <c r="I28" s="97">
        <v>210363</v>
      </c>
      <c r="J28" s="97">
        <v>1247059</v>
      </c>
      <c r="K28" s="97">
        <v>766889</v>
      </c>
    </row>
    <row r="29" spans="1:11" ht="12.75" customHeight="1" x14ac:dyDescent="0.2">
      <c r="A29" s="234" t="s">
        <v>188</v>
      </c>
      <c r="B29" s="234"/>
      <c r="C29" s="234"/>
      <c r="D29" s="234"/>
      <c r="E29" s="234"/>
      <c r="F29" s="234"/>
      <c r="G29" s="8">
        <v>22</v>
      </c>
      <c r="H29" s="96">
        <f>SUM(H30:H35)</f>
        <v>25938</v>
      </c>
      <c r="I29" s="96">
        <f>SUM(I30:I35)</f>
        <v>25938</v>
      </c>
      <c r="J29" s="96">
        <f>SUM(J30:J35)</f>
        <v>-13912</v>
      </c>
      <c r="K29" s="96">
        <f>SUM(K30:K35)</f>
        <v>1884</v>
      </c>
    </row>
    <row r="30" spans="1:11" ht="12.75" customHeight="1" x14ac:dyDescent="0.2">
      <c r="A30" s="266" t="s">
        <v>189</v>
      </c>
      <c r="B30" s="266"/>
      <c r="C30" s="266"/>
      <c r="D30" s="266"/>
      <c r="E30" s="266"/>
      <c r="F30" s="266"/>
      <c r="G30" s="7">
        <v>23</v>
      </c>
      <c r="H30" s="97">
        <v>0</v>
      </c>
      <c r="I30" s="97">
        <v>0</v>
      </c>
      <c r="J30" s="97">
        <v>0</v>
      </c>
      <c r="K30" s="97">
        <v>0</v>
      </c>
    </row>
    <row r="31" spans="1:11" ht="12.75" customHeight="1" x14ac:dyDescent="0.2">
      <c r="A31" s="266" t="s">
        <v>190</v>
      </c>
      <c r="B31" s="266"/>
      <c r="C31" s="266"/>
      <c r="D31" s="266"/>
      <c r="E31" s="266"/>
      <c r="F31" s="266"/>
      <c r="G31" s="7">
        <v>24</v>
      </c>
      <c r="H31" s="97">
        <v>0</v>
      </c>
      <c r="I31" s="97">
        <v>0</v>
      </c>
      <c r="J31" s="97">
        <v>0</v>
      </c>
      <c r="K31" s="97">
        <v>0</v>
      </c>
    </row>
    <row r="32" spans="1:11" ht="12.75" customHeight="1" x14ac:dyDescent="0.2">
      <c r="A32" s="266" t="s">
        <v>191</v>
      </c>
      <c r="B32" s="266"/>
      <c r="C32" s="266"/>
      <c r="D32" s="266"/>
      <c r="E32" s="266"/>
      <c r="F32" s="266"/>
      <c r="G32" s="7">
        <v>25</v>
      </c>
      <c r="H32" s="97">
        <v>0</v>
      </c>
      <c r="I32" s="97">
        <v>0</v>
      </c>
      <c r="J32" s="97">
        <v>0</v>
      </c>
      <c r="K32" s="97">
        <v>0</v>
      </c>
    </row>
    <row r="33" spans="1:11" ht="12.75" customHeight="1" x14ac:dyDescent="0.2">
      <c r="A33" s="266" t="s">
        <v>192</v>
      </c>
      <c r="B33" s="266"/>
      <c r="C33" s="266"/>
      <c r="D33" s="266"/>
      <c r="E33" s="266"/>
      <c r="F33" s="266"/>
      <c r="G33" s="7">
        <v>26</v>
      </c>
      <c r="H33" s="97">
        <v>0</v>
      </c>
      <c r="I33" s="97">
        <v>0</v>
      </c>
      <c r="J33" s="97">
        <v>0</v>
      </c>
      <c r="K33" s="97">
        <v>0</v>
      </c>
    </row>
    <row r="34" spans="1:11" ht="12.75" customHeight="1" x14ac:dyDescent="0.2">
      <c r="A34" s="266" t="s">
        <v>193</v>
      </c>
      <c r="B34" s="266"/>
      <c r="C34" s="266"/>
      <c r="D34" s="266"/>
      <c r="E34" s="266"/>
      <c r="F34" s="266"/>
      <c r="G34" s="7">
        <v>27</v>
      </c>
      <c r="H34" s="97">
        <v>0</v>
      </c>
      <c r="I34" s="97">
        <v>0</v>
      </c>
      <c r="J34" s="97">
        <v>0</v>
      </c>
      <c r="K34" s="97">
        <v>0</v>
      </c>
    </row>
    <row r="35" spans="1:11" ht="12.75" customHeight="1" x14ac:dyDescent="0.2">
      <c r="A35" s="266" t="s">
        <v>194</v>
      </c>
      <c r="B35" s="266"/>
      <c r="C35" s="266"/>
      <c r="D35" s="266"/>
      <c r="E35" s="266"/>
      <c r="F35" s="266"/>
      <c r="G35" s="7">
        <v>28</v>
      </c>
      <c r="H35" s="97">
        <v>25938</v>
      </c>
      <c r="I35" s="97">
        <v>25938</v>
      </c>
      <c r="J35" s="97">
        <v>-13912</v>
      </c>
      <c r="K35" s="97">
        <v>1884</v>
      </c>
    </row>
    <row r="36" spans="1:11" ht="12.75" customHeight="1" x14ac:dyDescent="0.2">
      <c r="A36" s="230" t="s">
        <v>195</v>
      </c>
      <c r="B36" s="230"/>
      <c r="C36" s="230"/>
      <c r="D36" s="230"/>
      <c r="E36" s="230"/>
      <c r="F36" s="230"/>
      <c r="G36" s="7">
        <v>29</v>
      </c>
      <c r="H36" s="97">
        <v>0</v>
      </c>
      <c r="I36" s="97">
        <v>0</v>
      </c>
      <c r="J36" s="97">
        <v>0</v>
      </c>
      <c r="K36" s="97">
        <v>0</v>
      </c>
    </row>
    <row r="37" spans="1:11" ht="12.75" customHeight="1" x14ac:dyDescent="0.2">
      <c r="A37" s="263" t="s">
        <v>196</v>
      </c>
      <c r="B37" s="263"/>
      <c r="C37" s="263"/>
      <c r="D37" s="263"/>
      <c r="E37" s="263"/>
      <c r="F37" s="263"/>
      <c r="G37" s="8">
        <v>30</v>
      </c>
      <c r="H37" s="96">
        <f>SUM(H38:H47)</f>
        <v>376107</v>
      </c>
      <c r="I37" s="96">
        <f>SUM(I38:I47)</f>
        <v>284345</v>
      </c>
      <c r="J37" s="96">
        <f>SUM(J38:J47)</f>
        <v>112722</v>
      </c>
      <c r="K37" s="96">
        <f>SUM(K38:K47)</f>
        <v>40968</v>
      </c>
    </row>
    <row r="38" spans="1:11" ht="12.75" customHeight="1" x14ac:dyDescent="0.2">
      <c r="A38" s="230" t="s">
        <v>197</v>
      </c>
      <c r="B38" s="230"/>
      <c r="C38" s="230"/>
      <c r="D38" s="230"/>
      <c r="E38" s="230"/>
      <c r="F38" s="230"/>
      <c r="G38" s="7">
        <v>31</v>
      </c>
      <c r="H38" s="97">
        <v>0</v>
      </c>
      <c r="I38" s="97">
        <v>0</v>
      </c>
      <c r="J38" s="97">
        <v>0</v>
      </c>
      <c r="K38" s="97">
        <v>0</v>
      </c>
    </row>
    <row r="39" spans="1:11" ht="25.15" customHeight="1" x14ac:dyDescent="0.2">
      <c r="A39" s="230" t="s">
        <v>198</v>
      </c>
      <c r="B39" s="230"/>
      <c r="C39" s="230"/>
      <c r="D39" s="230"/>
      <c r="E39" s="230"/>
      <c r="F39" s="230"/>
      <c r="G39" s="7">
        <v>32</v>
      </c>
      <c r="H39" s="97">
        <v>0</v>
      </c>
      <c r="I39" s="97">
        <v>0</v>
      </c>
      <c r="J39" s="97">
        <v>0</v>
      </c>
      <c r="K39" s="97">
        <v>0</v>
      </c>
    </row>
    <row r="40" spans="1:11" ht="25.15" customHeight="1" x14ac:dyDescent="0.2">
      <c r="A40" s="230" t="s">
        <v>199</v>
      </c>
      <c r="B40" s="230"/>
      <c r="C40" s="230"/>
      <c r="D40" s="230"/>
      <c r="E40" s="230"/>
      <c r="F40" s="230"/>
      <c r="G40" s="7">
        <v>33</v>
      </c>
      <c r="H40" s="97">
        <v>0</v>
      </c>
      <c r="I40" s="97">
        <v>0</v>
      </c>
      <c r="J40" s="97">
        <v>0</v>
      </c>
      <c r="K40" s="97">
        <v>0</v>
      </c>
    </row>
    <row r="41" spans="1:11" ht="25.15" customHeight="1" x14ac:dyDescent="0.2">
      <c r="A41" s="230" t="s">
        <v>200</v>
      </c>
      <c r="B41" s="230"/>
      <c r="C41" s="230"/>
      <c r="D41" s="230"/>
      <c r="E41" s="230"/>
      <c r="F41" s="230"/>
      <c r="G41" s="7">
        <v>34</v>
      </c>
      <c r="H41" s="97">
        <v>0</v>
      </c>
      <c r="I41" s="97">
        <v>0</v>
      </c>
      <c r="J41" s="97">
        <v>0</v>
      </c>
      <c r="K41" s="97">
        <v>0</v>
      </c>
    </row>
    <row r="42" spans="1:11" ht="25.15" customHeight="1" x14ac:dyDescent="0.2">
      <c r="A42" s="230" t="s">
        <v>201</v>
      </c>
      <c r="B42" s="230"/>
      <c r="C42" s="230"/>
      <c r="D42" s="230"/>
      <c r="E42" s="230"/>
      <c r="F42" s="230"/>
      <c r="G42" s="7">
        <v>35</v>
      </c>
      <c r="H42" s="97">
        <v>0</v>
      </c>
      <c r="I42" s="97">
        <v>0</v>
      </c>
      <c r="J42" s="97">
        <v>0</v>
      </c>
      <c r="K42" s="97">
        <v>0</v>
      </c>
    </row>
    <row r="43" spans="1:11" ht="12.75" customHeight="1" x14ac:dyDescent="0.2">
      <c r="A43" s="230" t="s">
        <v>202</v>
      </c>
      <c r="B43" s="230"/>
      <c r="C43" s="230"/>
      <c r="D43" s="230"/>
      <c r="E43" s="230"/>
      <c r="F43" s="230"/>
      <c r="G43" s="7">
        <v>36</v>
      </c>
      <c r="H43" s="97">
        <v>0</v>
      </c>
      <c r="I43" s="97">
        <v>0</v>
      </c>
      <c r="J43" s="97">
        <v>0</v>
      </c>
      <c r="K43" s="97">
        <v>0</v>
      </c>
    </row>
    <row r="44" spans="1:11" ht="12.75" customHeight="1" x14ac:dyDescent="0.2">
      <c r="A44" s="230" t="s">
        <v>203</v>
      </c>
      <c r="B44" s="230"/>
      <c r="C44" s="230"/>
      <c r="D44" s="230"/>
      <c r="E44" s="230"/>
      <c r="F44" s="230"/>
      <c r="G44" s="7">
        <v>37</v>
      </c>
      <c r="H44" s="97">
        <v>68876</v>
      </c>
      <c r="I44" s="97">
        <v>31854</v>
      </c>
      <c r="J44" s="97">
        <v>50329</v>
      </c>
      <c r="K44" s="97">
        <v>31604</v>
      </c>
    </row>
    <row r="45" spans="1:11" ht="12.75" customHeight="1" x14ac:dyDescent="0.2">
      <c r="A45" s="230" t="s">
        <v>204</v>
      </c>
      <c r="B45" s="230"/>
      <c r="C45" s="230"/>
      <c r="D45" s="230"/>
      <c r="E45" s="230"/>
      <c r="F45" s="230"/>
      <c r="G45" s="7">
        <v>38</v>
      </c>
      <c r="H45" s="97">
        <v>303557</v>
      </c>
      <c r="I45" s="97">
        <v>250991</v>
      </c>
      <c r="J45" s="97">
        <v>62393</v>
      </c>
      <c r="K45" s="97">
        <v>9376</v>
      </c>
    </row>
    <row r="46" spans="1:11" ht="12.75" customHeight="1" x14ac:dyDescent="0.2">
      <c r="A46" s="230" t="s">
        <v>205</v>
      </c>
      <c r="B46" s="230"/>
      <c r="C46" s="230"/>
      <c r="D46" s="230"/>
      <c r="E46" s="230"/>
      <c r="F46" s="230"/>
      <c r="G46" s="7">
        <v>39</v>
      </c>
      <c r="H46" s="97">
        <v>0</v>
      </c>
      <c r="I46" s="97">
        <v>0</v>
      </c>
      <c r="J46" s="97">
        <v>0</v>
      </c>
      <c r="K46" s="97">
        <v>0</v>
      </c>
    </row>
    <row r="47" spans="1:11" ht="12.75" customHeight="1" x14ac:dyDescent="0.2">
      <c r="A47" s="230" t="s">
        <v>206</v>
      </c>
      <c r="B47" s="230"/>
      <c r="C47" s="230"/>
      <c r="D47" s="230"/>
      <c r="E47" s="230"/>
      <c r="F47" s="230"/>
      <c r="G47" s="7">
        <v>40</v>
      </c>
      <c r="H47" s="97">
        <v>3674</v>
      </c>
      <c r="I47" s="97">
        <v>1500</v>
      </c>
      <c r="J47" s="97">
        <v>0</v>
      </c>
      <c r="K47" s="97">
        <v>-12</v>
      </c>
    </row>
    <row r="48" spans="1:11" ht="12.75" customHeight="1" x14ac:dyDescent="0.2">
      <c r="A48" s="263" t="s">
        <v>207</v>
      </c>
      <c r="B48" s="263"/>
      <c r="C48" s="263"/>
      <c r="D48" s="263"/>
      <c r="E48" s="263"/>
      <c r="F48" s="263"/>
      <c r="G48" s="8">
        <v>41</v>
      </c>
      <c r="H48" s="96">
        <f>SUM(H49:H55)</f>
        <v>2462688</v>
      </c>
      <c r="I48" s="96">
        <f>SUM(I49:I55)</f>
        <v>1330070</v>
      </c>
      <c r="J48" s="96">
        <f>SUM(J49:J55)</f>
        <v>1855702</v>
      </c>
      <c r="K48" s="96">
        <f>SUM(K49:K55)</f>
        <v>938920</v>
      </c>
    </row>
    <row r="49" spans="1:11" ht="25.15" customHeight="1" x14ac:dyDescent="0.2">
      <c r="A49" s="230" t="s">
        <v>208</v>
      </c>
      <c r="B49" s="230"/>
      <c r="C49" s="230"/>
      <c r="D49" s="230"/>
      <c r="E49" s="230"/>
      <c r="F49" s="230"/>
      <c r="G49" s="7">
        <v>42</v>
      </c>
      <c r="H49" s="97">
        <v>0</v>
      </c>
      <c r="I49" s="97">
        <v>0</v>
      </c>
      <c r="J49" s="97">
        <v>0</v>
      </c>
      <c r="K49" s="97">
        <v>0</v>
      </c>
    </row>
    <row r="50" spans="1:11" ht="12.75" customHeight="1" x14ac:dyDescent="0.2">
      <c r="A50" s="256" t="s">
        <v>209</v>
      </c>
      <c r="B50" s="256"/>
      <c r="C50" s="256"/>
      <c r="D50" s="256"/>
      <c r="E50" s="256"/>
      <c r="F50" s="256"/>
      <c r="G50" s="7">
        <v>43</v>
      </c>
      <c r="H50" s="97">
        <v>0</v>
      </c>
      <c r="I50" s="97">
        <v>0</v>
      </c>
      <c r="J50" s="97">
        <v>0</v>
      </c>
      <c r="K50" s="97">
        <v>0</v>
      </c>
    </row>
    <row r="51" spans="1:11" ht="12.75" customHeight="1" x14ac:dyDescent="0.2">
      <c r="A51" s="256" t="s">
        <v>210</v>
      </c>
      <c r="B51" s="256"/>
      <c r="C51" s="256"/>
      <c r="D51" s="256"/>
      <c r="E51" s="256"/>
      <c r="F51" s="256"/>
      <c r="G51" s="7">
        <v>44</v>
      </c>
      <c r="H51" s="97">
        <v>2302820</v>
      </c>
      <c r="I51" s="97">
        <v>1249047</v>
      </c>
      <c r="J51" s="97">
        <v>1746556</v>
      </c>
      <c r="K51" s="97">
        <v>889527</v>
      </c>
    </row>
    <row r="52" spans="1:11" ht="12.75" customHeight="1" x14ac:dyDescent="0.2">
      <c r="A52" s="256" t="s">
        <v>211</v>
      </c>
      <c r="B52" s="256"/>
      <c r="C52" s="256"/>
      <c r="D52" s="256"/>
      <c r="E52" s="256"/>
      <c r="F52" s="256"/>
      <c r="G52" s="7">
        <v>45</v>
      </c>
      <c r="H52" s="97">
        <v>139156</v>
      </c>
      <c r="I52" s="97">
        <v>61117</v>
      </c>
      <c r="J52" s="97">
        <v>108564</v>
      </c>
      <c r="K52" s="97">
        <v>49131</v>
      </c>
    </row>
    <row r="53" spans="1:11" ht="12.75" customHeight="1" x14ac:dyDescent="0.2">
      <c r="A53" s="256" t="s">
        <v>212</v>
      </c>
      <c r="B53" s="256"/>
      <c r="C53" s="256"/>
      <c r="D53" s="256"/>
      <c r="E53" s="256"/>
      <c r="F53" s="256"/>
      <c r="G53" s="7">
        <v>46</v>
      </c>
      <c r="H53" s="97">
        <v>0</v>
      </c>
      <c r="I53" s="97">
        <v>0</v>
      </c>
      <c r="J53" s="97">
        <v>0</v>
      </c>
      <c r="K53" s="97">
        <v>0</v>
      </c>
    </row>
    <row r="54" spans="1:11" ht="12.75" customHeight="1" x14ac:dyDescent="0.2">
      <c r="A54" s="256" t="s">
        <v>213</v>
      </c>
      <c r="B54" s="256"/>
      <c r="C54" s="256"/>
      <c r="D54" s="256"/>
      <c r="E54" s="256"/>
      <c r="F54" s="256"/>
      <c r="G54" s="7">
        <v>47</v>
      </c>
      <c r="H54" s="97">
        <v>0</v>
      </c>
      <c r="I54" s="97">
        <v>0</v>
      </c>
      <c r="J54" s="97">
        <v>0</v>
      </c>
      <c r="K54" s="97">
        <v>0</v>
      </c>
    </row>
    <row r="55" spans="1:11" ht="12.75" customHeight="1" x14ac:dyDescent="0.2">
      <c r="A55" s="256" t="s">
        <v>214</v>
      </c>
      <c r="B55" s="256"/>
      <c r="C55" s="256"/>
      <c r="D55" s="256"/>
      <c r="E55" s="256"/>
      <c r="F55" s="256"/>
      <c r="G55" s="7">
        <v>48</v>
      </c>
      <c r="H55" s="97">
        <v>20712</v>
      </c>
      <c r="I55" s="97">
        <v>19906</v>
      </c>
      <c r="J55" s="97">
        <v>582</v>
      </c>
      <c r="K55" s="97">
        <v>262</v>
      </c>
    </row>
    <row r="56" spans="1:11" ht="22.15" customHeight="1" x14ac:dyDescent="0.2">
      <c r="A56" s="265" t="s">
        <v>215</v>
      </c>
      <c r="B56" s="265"/>
      <c r="C56" s="265"/>
      <c r="D56" s="265"/>
      <c r="E56" s="265"/>
      <c r="F56" s="265"/>
      <c r="G56" s="7">
        <v>49</v>
      </c>
      <c r="H56" s="97">
        <v>0</v>
      </c>
      <c r="I56" s="97">
        <v>0</v>
      </c>
      <c r="J56" s="97">
        <v>0</v>
      </c>
      <c r="K56" s="97">
        <v>0</v>
      </c>
    </row>
    <row r="57" spans="1:11" ht="12.75" customHeight="1" x14ac:dyDescent="0.2">
      <c r="A57" s="265" t="s">
        <v>216</v>
      </c>
      <c r="B57" s="265"/>
      <c r="C57" s="265"/>
      <c r="D57" s="265"/>
      <c r="E57" s="265"/>
      <c r="F57" s="265"/>
      <c r="G57" s="7">
        <v>50</v>
      </c>
      <c r="H57" s="97">
        <v>0</v>
      </c>
      <c r="I57" s="97">
        <v>0</v>
      </c>
      <c r="J57" s="97">
        <v>0</v>
      </c>
      <c r="K57" s="97">
        <v>0</v>
      </c>
    </row>
    <row r="58" spans="1:11" ht="24.6" customHeight="1" x14ac:dyDescent="0.2">
      <c r="A58" s="265" t="s">
        <v>217</v>
      </c>
      <c r="B58" s="265"/>
      <c r="C58" s="265"/>
      <c r="D58" s="265"/>
      <c r="E58" s="265"/>
      <c r="F58" s="265"/>
      <c r="G58" s="7">
        <v>51</v>
      </c>
      <c r="H58" s="97">
        <v>0</v>
      </c>
      <c r="I58" s="97">
        <v>0</v>
      </c>
      <c r="J58" s="97">
        <v>0</v>
      </c>
      <c r="K58" s="97">
        <v>0</v>
      </c>
    </row>
    <row r="59" spans="1:11" ht="12.75" customHeight="1" x14ac:dyDescent="0.2">
      <c r="A59" s="265" t="s">
        <v>218</v>
      </c>
      <c r="B59" s="265"/>
      <c r="C59" s="265"/>
      <c r="D59" s="265"/>
      <c r="E59" s="265"/>
      <c r="F59" s="265"/>
      <c r="G59" s="7">
        <v>52</v>
      </c>
      <c r="H59" s="97">
        <v>0</v>
      </c>
      <c r="I59" s="97">
        <v>0</v>
      </c>
      <c r="J59" s="97">
        <v>0</v>
      </c>
      <c r="K59" s="97">
        <v>0</v>
      </c>
    </row>
    <row r="60" spans="1:11" ht="12.75" customHeight="1" x14ac:dyDescent="0.2">
      <c r="A60" s="263" t="s">
        <v>219</v>
      </c>
      <c r="B60" s="263"/>
      <c r="C60" s="263"/>
      <c r="D60" s="263"/>
      <c r="E60" s="263"/>
      <c r="F60" s="263"/>
      <c r="G60" s="8">
        <v>53</v>
      </c>
      <c r="H60" s="96">
        <f>H8+H37+H56+H57</f>
        <v>188049673</v>
      </c>
      <c r="I60" s="96">
        <f t="shared" ref="I60:K60" si="0">I8+I37+I56+I57</f>
        <v>100514169</v>
      </c>
      <c r="J60" s="96">
        <f t="shared" si="0"/>
        <v>199568333</v>
      </c>
      <c r="K60" s="96">
        <f t="shared" si="0"/>
        <v>103527324</v>
      </c>
    </row>
    <row r="61" spans="1:11" ht="12.75" customHeight="1" x14ac:dyDescent="0.2">
      <c r="A61" s="263" t="s">
        <v>220</v>
      </c>
      <c r="B61" s="263"/>
      <c r="C61" s="263"/>
      <c r="D61" s="263"/>
      <c r="E61" s="263"/>
      <c r="F61" s="263"/>
      <c r="G61" s="8">
        <v>54</v>
      </c>
      <c r="H61" s="96">
        <f>H14+H48+H58+H59</f>
        <v>182669082</v>
      </c>
      <c r="I61" s="96">
        <f t="shared" ref="I61:K61" si="1">I14+I48+I58+I59</f>
        <v>96701995</v>
      </c>
      <c r="J61" s="96">
        <f t="shared" si="1"/>
        <v>192457115</v>
      </c>
      <c r="K61" s="96">
        <f t="shared" si="1"/>
        <v>99878273</v>
      </c>
    </row>
    <row r="62" spans="1:11" ht="12.75" customHeight="1" x14ac:dyDescent="0.2">
      <c r="A62" s="263" t="s">
        <v>221</v>
      </c>
      <c r="B62" s="263"/>
      <c r="C62" s="263"/>
      <c r="D62" s="263"/>
      <c r="E62" s="263"/>
      <c r="F62" s="263"/>
      <c r="G62" s="8">
        <v>55</v>
      </c>
      <c r="H62" s="96">
        <f>H60-H61</f>
        <v>5380591</v>
      </c>
      <c r="I62" s="96">
        <f t="shared" ref="I62:K62" si="2">I60-I61</f>
        <v>3812174</v>
      </c>
      <c r="J62" s="96">
        <f t="shared" si="2"/>
        <v>7111218</v>
      </c>
      <c r="K62" s="96">
        <f t="shared" si="2"/>
        <v>3649051</v>
      </c>
    </row>
    <row r="63" spans="1:11" ht="12.75" customHeight="1" x14ac:dyDescent="0.2">
      <c r="A63" s="264" t="s">
        <v>222</v>
      </c>
      <c r="B63" s="264"/>
      <c r="C63" s="264"/>
      <c r="D63" s="264"/>
      <c r="E63" s="264"/>
      <c r="F63" s="264"/>
      <c r="G63" s="8">
        <v>56</v>
      </c>
      <c r="H63" s="96">
        <f>+IF((H60-H61)&gt;0,(H60-H61),0)</f>
        <v>5380591</v>
      </c>
      <c r="I63" s="96">
        <f t="shared" ref="I63:K63" si="3">+IF((I60-I61)&gt;0,(I60-I61),0)</f>
        <v>3812174</v>
      </c>
      <c r="J63" s="96">
        <f t="shared" si="3"/>
        <v>7111218</v>
      </c>
      <c r="K63" s="96">
        <f t="shared" si="3"/>
        <v>3649051</v>
      </c>
    </row>
    <row r="64" spans="1:11" ht="12.75" customHeight="1" x14ac:dyDescent="0.2">
      <c r="A64" s="264" t="s">
        <v>223</v>
      </c>
      <c r="B64" s="264"/>
      <c r="C64" s="264"/>
      <c r="D64" s="264"/>
      <c r="E64" s="264"/>
      <c r="F64" s="264"/>
      <c r="G64" s="8">
        <v>57</v>
      </c>
      <c r="H64" s="96">
        <f>+IF((H60-H61)&lt;0,(H60-H61),0)</f>
        <v>0</v>
      </c>
      <c r="I64" s="96">
        <f t="shared" ref="I64:K64" si="4">+IF((I60-I61)&lt;0,(I60-I61),0)</f>
        <v>0</v>
      </c>
      <c r="J64" s="96">
        <f t="shared" si="4"/>
        <v>0</v>
      </c>
      <c r="K64" s="96">
        <f t="shared" si="4"/>
        <v>0</v>
      </c>
    </row>
    <row r="65" spans="1:11" ht="12.75" customHeight="1" x14ac:dyDescent="0.2">
      <c r="A65" s="265" t="s">
        <v>224</v>
      </c>
      <c r="B65" s="265"/>
      <c r="C65" s="265"/>
      <c r="D65" s="265"/>
      <c r="E65" s="265"/>
      <c r="F65" s="265"/>
      <c r="G65" s="7">
        <v>58</v>
      </c>
      <c r="H65" s="97">
        <v>826897</v>
      </c>
      <c r="I65" s="97">
        <v>615944</v>
      </c>
      <c r="J65" s="97">
        <v>1079864</v>
      </c>
      <c r="K65" s="97">
        <v>444993</v>
      </c>
    </row>
    <row r="66" spans="1:11" ht="12.75" customHeight="1" x14ac:dyDescent="0.2">
      <c r="A66" s="263" t="s">
        <v>225</v>
      </c>
      <c r="B66" s="263"/>
      <c r="C66" s="263"/>
      <c r="D66" s="263"/>
      <c r="E66" s="263"/>
      <c r="F66" s="263"/>
      <c r="G66" s="8">
        <v>59</v>
      </c>
      <c r="H66" s="96">
        <f>H62-H65</f>
        <v>4553694</v>
      </c>
      <c r="I66" s="96">
        <f t="shared" ref="I66:K66" si="5">I62-I65</f>
        <v>3196230</v>
      </c>
      <c r="J66" s="96">
        <f t="shared" si="5"/>
        <v>6031354</v>
      </c>
      <c r="K66" s="96">
        <f t="shared" si="5"/>
        <v>3204058</v>
      </c>
    </row>
    <row r="67" spans="1:11" ht="12.75" customHeight="1" x14ac:dyDescent="0.2">
      <c r="A67" s="264" t="s">
        <v>226</v>
      </c>
      <c r="B67" s="264"/>
      <c r="C67" s="264"/>
      <c r="D67" s="264"/>
      <c r="E67" s="264"/>
      <c r="F67" s="264"/>
      <c r="G67" s="8">
        <v>60</v>
      </c>
      <c r="H67" s="96">
        <f>+IF((H62-H65)&gt;0,(H62-H65),0)</f>
        <v>4553694</v>
      </c>
      <c r="I67" s="96">
        <f t="shared" ref="I67:K67" si="6">+IF((I62-I65)&gt;0,(I62-I65),0)</f>
        <v>3196230</v>
      </c>
      <c r="J67" s="96">
        <f t="shared" si="6"/>
        <v>6031354</v>
      </c>
      <c r="K67" s="96">
        <f t="shared" si="6"/>
        <v>3204058</v>
      </c>
    </row>
    <row r="68" spans="1:11" ht="12.75" customHeight="1" x14ac:dyDescent="0.2">
      <c r="A68" s="264" t="s">
        <v>227</v>
      </c>
      <c r="B68" s="264"/>
      <c r="C68" s="264"/>
      <c r="D68" s="264"/>
      <c r="E68" s="264"/>
      <c r="F68" s="264"/>
      <c r="G68" s="8">
        <v>61</v>
      </c>
      <c r="H68" s="96">
        <f>+IF((H62-H65)&lt;0,(H62-H65),0)</f>
        <v>0</v>
      </c>
      <c r="I68" s="96">
        <f t="shared" ref="I68:K68" si="7">+IF((I62-I65)&lt;0,(I62-I65),0)</f>
        <v>0</v>
      </c>
      <c r="J68" s="96">
        <f t="shared" si="7"/>
        <v>0</v>
      </c>
      <c r="K68" s="96">
        <f t="shared" si="7"/>
        <v>0</v>
      </c>
    </row>
    <row r="69" spans="1:11" x14ac:dyDescent="0.2">
      <c r="A69" s="257" t="s">
        <v>228</v>
      </c>
      <c r="B69" s="257"/>
      <c r="C69" s="257"/>
      <c r="D69" s="257"/>
      <c r="E69" s="257"/>
      <c r="F69" s="257"/>
      <c r="G69" s="258"/>
      <c r="H69" s="258"/>
      <c r="I69" s="258"/>
      <c r="J69" s="259"/>
      <c r="K69" s="259"/>
    </row>
    <row r="70" spans="1:11" ht="22.15" customHeight="1" x14ac:dyDescent="0.2">
      <c r="A70" s="263" t="s">
        <v>229</v>
      </c>
      <c r="B70" s="263"/>
      <c r="C70" s="263"/>
      <c r="D70" s="263"/>
      <c r="E70" s="263"/>
      <c r="F70" s="263"/>
      <c r="G70" s="8">
        <v>62</v>
      </c>
      <c r="H70" s="96">
        <f>H71-H72</f>
        <v>0</v>
      </c>
      <c r="I70" s="96">
        <f>I71-I72</f>
        <v>0</v>
      </c>
      <c r="J70" s="96">
        <f>J71-J72</f>
        <v>0</v>
      </c>
      <c r="K70" s="96">
        <f>K71-K72</f>
        <v>0</v>
      </c>
    </row>
    <row r="71" spans="1:11" ht="12.75" customHeight="1" x14ac:dyDescent="0.2">
      <c r="A71" s="256" t="s">
        <v>230</v>
      </c>
      <c r="B71" s="256"/>
      <c r="C71" s="256"/>
      <c r="D71" s="256"/>
      <c r="E71" s="256"/>
      <c r="F71" s="256"/>
      <c r="G71" s="7">
        <v>63</v>
      </c>
      <c r="H71" s="97"/>
      <c r="I71" s="97"/>
      <c r="J71" s="97"/>
      <c r="K71" s="97"/>
    </row>
    <row r="72" spans="1:11" ht="12.75" customHeight="1" x14ac:dyDescent="0.2">
      <c r="A72" s="256" t="s">
        <v>231</v>
      </c>
      <c r="B72" s="256"/>
      <c r="C72" s="256"/>
      <c r="D72" s="256"/>
      <c r="E72" s="256"/>
      <c r="F72" s="256"/>
      <c r="G72" s="7">
        <v>64</v>
      </c>
      <c r="H72" s="97"/>
      <c r="I72" s="97"/>
      <c r="J72" s="97"/>
      <c r="K72" s="97"/>
    </row>
    <row r="73" spans="1:11" ht="12.75" customHeight="1" x14ac:dyDescent="0.2">
      <c r="A73" s="265" t="s">
        <v>232</v>
      </c>
      <c r="B73" s="265"/>
      <c r="C73" s="265"/>
      <c r="D73" s="265"/>
      <c r="E73" s="265"/>
      <c r="F73" s="265"/>
      <c r="G73" s="7">
        <v>65</v>
      </c>
      <c r="H73" s="97"/>
      <c r="I73" s="97"/>
      <c r="J73" s="97"/>
      <c r="K73" s="97"/>
    </row>
    <row r="74" spans="1:11" ht="12.75" customHeight="1" x14ac:dyDescent="0.2">
      <c r="A74" s="264" t="s">
        <v>233</v>
      </c>
      <c r="B74" s="264"/>
      <c r="C74" s="264"/>
      <c r="D74" s="264"/>
      <c r="E74" s="264"/>
      <c r="F74" s="264"/>
      <c r="G74" s="8">
        <v>66</v>
      </c>
      <c r="H74" s="98"/>
      <c r="I74" s="98"/>
      <c r="J74" s="98"/>
      <c r="K74" s="98"/>
    </row>
    <row r="75" spans="1:11" ht="12.75" customHeight="1" x14ac:dyDescent="0.2">
      <c r="A75" s="264" t="s">
        <v>234</v>
      </c>
      <c r="B75" s="264"/>
      <c r="C75" s="264"/>
      <c r="D75" s="264"/>
      <c r="E75" s="264"/>
      <c r="F75" s="264"/>
      <c r="G75" s="8">
        <v>67</v>
      </c>
      <c r="H75" s="98"/>
      <c r="I75" s="98"/>
      <c r="J75" s="98"/>
      <c r="K75" s="98"/>
    </row>
    <row r="76" spans="1:11" x14ac:dyDescent="0.2">
      <c r="A76" s="257" t="s">
        <v>235</v>
      </c>
      <c r="B76" s="257"/>
      <c r="C76" s="257"/>
      <c r="D76" s="257"/>
      <c r="E76" s="257"/>
      <c r="F76" s="257"/>
      <c r="G76" s="258"/>
      <c r="H76" s="258"/>
      <c r="I76" s="258"/>
      <c r="J76" s="259"/>
      <c r="K76" s="259"/>
    </row>
    <row r="77" spans="1:11" ht="12.75" customHeight="1" x14ac:dyDescent="0.2">
      <c r="A77" s="263" t="s">
        <v>236</v>
      </c>
      <c r="B77" s="263"/>
      <c r="C77" s="263"/>
      <c r="D77" s="263"/>
      <c r="E77" s="263"/>
      <c r="F77" s="263"/>
      <c r="G77" s="8">
        <v>68</v>
      </c>
      <c r="H77" s="98"/>
      <c r="I77" s="98"/>
      <c r="J77" s="98"/>
      <c r="K77" s="98"/>
    </row>
    <row r="78" spans="1:11" ht="12.75" customHeight="1" x14ac:dyDescent="0.2">
      <c r="A78" s="262" t="s">
        <v>237</v>
      </c>
      <c r="B78" s="262"/>
      <c r="C78" s="262"/>
      <c r="D78" s="262"/>
      <c r="E78" s="262"/>
      <c r="F78" s="262"/>
      <c r="G78" s="22">
        <v>69</v>
      </c>
      <c r="H78" s="99"/>
      <c r="I78" s="99"/>
      <c r="J78" s="99"/>
      <c r="K78" s="99"/>
    </row>
    <row r="79" spans="1:11" ht="12.75" customHeight="1" x14ac:dyDescent="0.2">
      <c r="A79" s="262" t="s">
        <v>238</v>
      </c>
      <c r="B79" s="262"/>
      <c r="C79" s="262"/>
      <c r="D79" s="262"/>
      <c r="E79" s="262"/>
      <c r="F79" s="262"/>
      <c r="G79" s="22">
        <v>70</v>
      </c>
      <c r="H79" s="99"/>
      <c r="I79" s="99"/>
      <c r="J79" s="99"/>
      <c r="K79" s="99"/>
    </row>
    <row r="80" spans="1:11" ht="12.75" customHeight="1" x14ac:dyDescent="0.2">
      <c r="A80" s="263" t="s">
        <v>239</v>
      </c>
      <c r="B80" s="263"/>
      <c r="C80" s="263"/>
      <c r="D80" s="263"/>
      <c r="E80" s="263"/>
      <c r="F80" s="263"/>
      <c r="G80" s="8">
        <v>71</v>
      </c>
      <c r="H80" s="98"/>
      <c r="I80" s="98"/>
      <c r="J80" s="98"/>
      <c r="K80" s="98"/>
    </row>
    <row r="81" spans="1:11" ht="12.75" customHeight="1" x14ac:dyDescent="0.2">
      <c r="A81" s="263" t="s">
        <v>240</v>
      </c>
      <c r="B81" s="263"/>
      <c r="C81" s="263"/>
      <c r="D81" s="263"/>
      <c r="E81" s="263"/>
      <c r="F81" s="263"/>
      <c r="G81" s="8">
        <v>72</v>
      </c>
      <c r="H81" s="98"/>
      <c r="I81" s="98"/>
      <c r="J81" s="98"/>
      <c r="K81" s="98"/>
    </row>
    <row r="82" spans="1:11" ht="12.75" customHeight="1" x14ac:dyDescent="0.2">
      <c r="A82" s="264" t="s">
        <v>241</v>
      </c>
      <c r="B82" s="264"/>
      <c r="C82" s="264"/>
      <c r="D82" s="264"/>
      <c r="E82" s="264"/>
      <c r="F82" s="264"/>
      <c r="G82" s="8">
        <v>73</v>
      </c>
      <c r="H82" s="98"/>
      <c r="I82" s="98"/>
      <c r="J82" s="98"/>
      <c r="K82" s="98"/>
    </row>
    <row r="83" spans="1:11" ht="12.75" customHeight="1" x14ac:dyDescent="0.2">
      <c r="A83" s="264" t="s">
        <v>242</v>
      </c>
      <c r="B83" s="264"/>
      <c r="C83" s="264"/>
      <c r="D83" s="264"/>
      <c r="E83" s="264"/>
      <c r="F83" s="264"/>
      <c r="G83" s="8">
        <v>74</v>
      </c>
      <c r="H83" s="98"/>
      <c r="I83" s="98"/>
      <c r="J83" s="98"/>
      <c r="K83" s="98"/>
    </row>
    <row r="84" spans="1:11" x14ac:dyDescent="0.2">
      <c r="A84" s="257" t="s">
        <v>243</v>
      </c>
      <c r="B84" s="257"/>
      <c r="C84" s="257"/>
      <c r="D84" s="257"/>
      <c r="E84" s="257"/>
      <c r="F84" s="257"/>
      <c r="G84" s="258"/>
      <c r="H84" s="258"/>
      <c r="I84" s="258"/>
      <c r="J84" s="259"/>
      <c r="K84" s="259"/>
    </row>
    <row r="85" spans="1:11" ht="12.75" customHeight="1" x14ac:dyDescent="0.2">
      <c r="A85" s="252" t="s">
        <v>244</v>
      </c>
      <c r="B85" s="252"/>
      <c r="C85" s="252"/>
      <c r="D85" s="252"/>
      <c r="E85" s="252"/>
      <c r="F85" s="252"/>
      <c r="G85" s="8">
        <v>75</v>
      </c>
      <c r="H85" s="100">
        <f>H86+H87</f>
        <v>4553694</v>
      </c>
      <c r="I85" s="100">
        <f>I86+I87</f>
        <v>3196230</v>
      </c>
      <c r="J85" s="100">
        <f>J86+J87</f>
        <v>6031354</v>
      </c>
      <c r="K85" s="100">
        <f>K86+K87</f>
        <v>3204058</v>
      </c>
    </row>
    <row r="86" spans="1:11" ht="12.75" customHeight="1" x14ac:dyDescent="0.2">
      <c r="A86" s="253" t="s">
        <v>245</v>
      </c>
      <c r="B86" s="253"/>
      <c r="C86" s="253"/>
      <c r="D86" s="253"/>
      <c r="E86" s="253"/>
      <c r="F86" s="253"/>
      <c r="G86" s="7">
        <v>76</v>
      </c>
      <c r="H86" s="101">
        <v>4574916</v>
      </c>
      <c r="I86" s="101">
        <v>3204474</v>
      </c>
      <c r="J86" s="101">
        <v>6053000</v>
      </c>
      <c r="K86" s="101">
        <v>3213825</v>
      </c>
    </row>
    <row r="87" spans="1:11" ht="12.75" customHeight="1" x14ac:dyDescent="0.2">
      <c r="A87" s="253" t="s">
        <v>246</v>
      </c>
      <c r="B87" s="253"/>
      <c r="C87" s="253"/>
      <c r="D87" s="253"/>
      <c r="E87" s="253"/>
      <c r="F87" s="253"/>
      <c r="G87" s="7">
        <v>77</v>
      </c>
      <c r="H87" s="101">
        <v>-21222</v>
      </c>
      <c r="I87" s="101">
        <v>-8244</v>
      </c>
      <c r="J87" s="101">
        <v>-21646</v>
      </c>
      <c r="K87" s="101">
        <v>-9767</v>
      </c>
    </row>
    <row r="88" spans="1:11" x14ac:dyDescent="0.2">
      <c r="A88" s="260" t="s">
        <v>247</v>
      </c>
      <c r="B88" s="260"/>
      <c r="C88" s="260"/>
      <c r="D88" s="260"/>
      <c r="E88" s="260"/>
      <c r="F88" s="260"/>
      <c r="G88" s="261"/>
      <c r="H88" s="261"/>
      <c r="I88" s="261"/>
      <c r="J88" s="259"/>
      <c r="K88" s="259"/>
    </row>
    <row r="89" spans="1:11" ht="12.75" customHeight="1" x14ac:dyDescent="0.2">
      <c r="A89" s="231" t="s">
        <v>248</v>
      </c>
      <c r="B89" s="231"/>
      <c r="C89" s="231"/>
      <c r="D89" s="231"/>
      <c r="E89" s="231"/>
      <c r="F89" s="231"/>
      <c r="G89" s="7">
        <v>78</v>
      </c>
      <c r="H89" s="101">
        <v>4553694</v>
      </c>
      <c r="I89" s="101">
        <v>3196230</v>
      </c>
      <c r="J89" s="101">
        <v>6031354</v>
      </c>
      <c r="K89" s="101">
        <v>3204058</v>
      </c>
    </row>
    <row r="90" spans="1:11" ht="24" customHeight="1" x14ac:dyDescent="0.2">
      <c r="A90" s="232" t="s">
        <v>249</v>
      </c>
      <c r="B90" s="232"/>
      <c r="C90" s="232"/>
      <c r="D90" s="232"/>
      <c r="E90" s="232"/>
      <c r="F90" s="232"/>
      <c r="G90" s="8">
        <v>79</v>
      </c>
      <c r="H90" s="102">
        <v>50752</v>
      </c>
      <c r="I90" s="102">
        <v>50752</v>
      </c>
      <c r="J90" s="102">
        <v>0</v>
      </c>
      <c r="K90" s="102">
        <v>0</v>
      </c>
    </row>
    <row r="91" spans="1:11" ht="24" customHeight="1" x14ac:dyDescent="0.2">
      <c r="A91" s="254" t="s">
        <v>250</v>
      </c>
      <c r="B91" s="254"/>
      <c r="C91" s="254"/>
      <c r="D91" s="254"/>
      <c r="E91" s="254"/>
      <c r="F91" s="254"/>
      <c r="G91" s="8">
        <v>80</v>
      </c>
      <c r="H91" s="102">
        <f>SUM(H92:H96)</f>
        <v>0</v>
      </c>
      <c r="I91" s="102">
        <f>SUM(I92:I96)</f>
        <v>0</v>
      </c>
      <c r="J91" s="102">
        <f t="shared" ref="J91:K91" si="8">SUM(J92:J96)</f>
        <v>0</v>
      </c>
      <c r="K91" s="102">
        <f t="shared" si="8"/>
        <v>0</v>
      </c>
    </row>
    <row r="92" spans="1:11" ht="25.5" customHeight="1" x14ac:dyDescent="0.2">
      <c r="A92" s="256" t="s">
        <v>251</v>
      </c>
      <c r="B92" s="256"/>
      <c r="C92" s="256"/>
      <c r="D92" s="256"/>
      <c r="E92" s="256"/>
      <c r="F92" s="256"/>
      <c r="G92" s="8">
        <v>81</v>
      </c>
      <c r="H92" s="101"/>
      <c r="I92" s="101"/>
      <c r="J92" s="101"/>
      <c r="K92" s="101"/>
    </row>
    <row r="93" spans="1:11" ht="38.25" customHeight="1" x14ac:dyDescent="0.2">
      <c r="A93" s="256" t="s">
        <v>252</v>
      </c>
      <c r="B93" s="256"/>
      <c r="C93" s="256"/>
      <c r="D93" s="256"/>
      <c r="E93" s="256"/>
      <c r="F93" s="256"/>
      <c r="G93" s="8">
        <v>82</v>
      </c>
      <c r="H93" s="101"/>
      <c r="I93" s="101"/>
      <c r="J93" s="101"/>
      <c r="K93" s="101"/>
    </row>
    <row r="94" spans="1:11" ht="38.25" customHeight="1" x14ac:dyDescent="0.2">
      <c r="A94" s="256" t="s">
        <v>253</v>
      </c>
      <c r="B94" s="256"/>
      <c r="C94" s="256"/>
      <c r="D94" s="256"/>
      <c r="E94" s="256"/>
      <c r="F94" s="256"/>
      <c r="G94" s="8">
        <v>83</v>
      </c>
      <c r="H94" s="101"/>
      <c r="I94" s="101"/>
      <c r="J94" s="101"/>
      <c r="K94" s="101"/>
    </row>
    <row r="95" spans="1:11" x14ac:dyDescent="0.2">
      <c r="A95" s="256" t="s">
        <v>254</v>
      </c>
      <c r="B95" s="256"/>
      <c r="C95" s="256"/>
      <c r="D95" s="256"/>
      <c r="E95" s="256"/>
      <c r="F95" s="256"/>
      <c r="G95" s="8">
        <v>84</v>
      </c>
      <c r="H95" s="101"/>
      <c r="I95" s="101"/>
      <c r="J95" s="101"/>
      <c r="K95" s="101"/>
    </row>
    <row r="96" spans="1:11" x14ac:dyDescent="0.2">
      <c r="A96" s="256" t="s">
        <v>255</v>
      </c>
      <c r="B96" s="256"/>
      <c r="C96" s="256"/>
      <c r="D96" s="256"/>
      <c r="E96" s="256"/>
      <c r="F96" s="256"/>
      <c r="G96" s="8">
        <v>85</v>
      </c>
      <c r="H96" s="101"/>
      <c r="I96" s="101"/>
      <c r="J96" s="101"/>
      <c r="K96" s="101"/>
    </row>
    <row r="97" spans="1:11" ht="26.25" customHeight="1" x14ac:dyDescent="0.2">
      <c r="A97" s="256" t="s">
        <v>256</v>
      </c>
      <c r="B97" s="256"/>
      <c r="C97" s="256"/>
      <c r="D97" s="256"/>
      <c r="E97" s="256"/>
      <c r="F97" s="256"/>
      <c r="G97" s="8">
        <v>86</v>
      </c>
      <c r="H97" s="101"/>
      <c r="I97" s="101"/>
      <c r="J97" s="101"/>
      <c r="K97" s="101"/>
    </row>
    <row r="98" spans="1:11" ht="25.5" customHeight="1" x14ac:dyDescent="0.2">
      <c r="A98" s="254" t="s">
        <v>257</v>
      </c>
      <c r="B98" s="254"/>
      <c r="C98" s="254"/>
      <c r="D98" s="254"/>
      <c r="E98" s="254"/>
      <c r="F98" s="254"/>
      <c r="G98" s="8">
        <v>87</v>
      </c>
      <c r="H98" s="102">
        <v>50752</v>
      </c>
      <c r="I98" s="102">
        <v>50752</v>
      </c>
      <c r="J98" s="102">
        <v>0</v>
      </c>
      <c r="K98" s="102">
        <v>0</v>
      </c>
    </row>
    <row r="99" spans="1:11" x14ac:dyDescent="0.2">
      <c r="A99" s="255" t="s">
        <v>258</v>
      </c>
      <c r="B99" s="255"/>
      <c r="C99" s="255"/>
      <c r="D99" s="255"/>
      <c r="E99" s="255"/>
      <c r="F99" s="255"/>
      <c r="G99" s="7">
        <v>88</v>
      </c>
      <c r="H99" s="101">
        <v>50752</v>
      </c>
      <c r="I99" s="101">
        <v>50752</v>
      </c>
      <c r="J99" s="101">
        <v>0</v>
      </c>
      <c r="K99" s="101"/>
    </row>
    <row r="100" spans="1:11" ht="36" customHeight="1" x14ac:dyDescent="0.2">
      <c r="A100" s="256" t="s">
        <v>436</v>
      </c>
      <c r="B100" s="256"/>
      <c r="C100" s="256"/>
      <c r="D100" s="256"/>
      <c r="E100" s="256"/>
      <c r="F100" s="256"/>
      <c r="G100" s="7">
        <v>89</v>
      </c>
      <c r="H100" s="101"/>
      <c r="I100" s="101"/>
      <c r="J100" s="101"/>
      <c r="K100" s="101"/>
    </row>
    <row r="101" spans="1:11" ht="36" customHeight="1" x14ac:dyDescent="0.2">
      <c r="A101" s="256" t="s">
        <v>438</v>
      </c>
      <c r="B101" s="256"/>
      <c r="C101" s="256"/>
      <c r="D101" s="256"/>
      <c r="E101" s="256"/>
      <c r="F101" s="256"/>
      <c r="G101" s="7">
        <v>90</v>
      </c>
      <c r="H101" s="101"/>
      <c r="I101" s="101"/>
      <c r="J101" s="101"/>
      <c r="K101" s="101"/>
    </row>
    <row r="102" spans="1:11" ht="22.15" customHeight="1" x14ac:dyDescent="0.2">
      <c r="A102" s="255" t="s">
        <v>259</v>
      </c>
      <c r="B102" s="255"/>
      <c r="C102" s="255"/>
      <c r="D102" s="255"/>
      <c r="E102" s="255"/>
      <c r="F102" s="255"/>
      <c r="G102" s="7">
        <v>91</v>
      </c>
      <c r="H102" s="101"/>
      <c r="I102" s="101"/>
      <c r="J102" s="101"/>
      <c r="K102" s="101"/>
    </row>
    <row r="103" spans="1:11" ht="22.15" customHeight="1" x14ac:dyDescent="0.2">
      <c r="A103" s="255" t="s">
        <v>260</v>
      </c>
      <c r="B103" s="255"/>
      <c r="C103" s="255"/>
      <c r="D103" s="255"/>
      <c r="E103" s="255"/>
      <c r="F103" s="255"/>
      <c r="G103" s="7">
        <v>92</v>
      </c>
      <c r="H103" s="101"/>
      <c r="I103" s="101"/>
      <c r="J103" s="101"/>
      <c r="K103" s="101"/>
    </row>
    <row r="104" spans="1:11" ht="22.15" customHeight="1" x14ac:dyDescent="0.2">
      <c r="A104" s="255" t="s">
        <v>261</v>
      </c>
      <c r="B104" s="255"/>
      <c r="C104" s="255"/>
      <c r="D104" s="255"/>
      <c r="E104" s="255"/>
      <c r="F104" s="255"/>
      <c r="G104" s="7">
        <v>93</v>
      </c>
      <c r="H104" s="101"/>
      <c r="I104" s="101"/>
      <c r="J104" s="101"/>
      <c r="K104" s="101"/>
    </row>
    <row r="105" spans="1:11" ht="12.75" customHeight="1" x14ac:dyDescent="0.2">
      <c r="A105" s="256" t="s">
        <v>439</v>
      </c>
      <c r="B105" s="256"/>
      <c r="C105" s="256"/>
      <c r="D105" s="256"/>
      <c r="E105" s="256"/>
      <c r="F105" s="256"/>
      <c r="G105" s="7">
        <v>94</v>
      </c>
      <c r="H105" s="101"/>
      <c r="I105" s="101"/>
      <c r="J105" s="101"/>
      <c r="K105" s="101"/>
    </row>
    <row r="106" spans="1:11" ht="26.25" customHeight="1" x14ac:dyDescent="0.2">
      <c r="A106" s="256" t="s">
        <v>440</v>
      </c>
      <c r="B106" s="256"/>
      <c r="C106" s="256"/>
      <c r="D106" s="256"/>
      <c r="E106" s="256"/>
      <c r="F106" s="256"/>
      <c r="G106" s="7">
        <v>95</v>
      </c>
      <c r="H106" s="101"/>
      <c r="I106" s="101"/>
      <c r="J106" s="101"/>
      <c r="K106" s="101"/>
    </row>
    <row r="107" spans="1:11" x14ac:dyDescent="0.2">
      <c r="A107" s="256" t="s">
        <v>441</v>
      </c>
      <c r="B107" s="256"/>
      <c r="C107" s="256"/>
      <c r="D107" s="256"/>
      <c r="E107" s="256"/>
      <c r="F107" s="256"/>
      <c r="G107" s="7">
        <v>96</v>
      </c>
      <c r="H107" s="101"/>
      <c r="I107" s="101"/>
      <c r="J107" s="101"/>
      <c r="K107" s="101"/>
    </row>
    <row r="108" spans="1:11" ht="24.75" customHeight="1" x14ac:dyDescent="0.2">
      <c r="A108" s="256" t="s">
        <v>442</v>
      </c>
      <c r="B108" s="256"/>
      <c r="C108" s="256"/>
      <c r="D108" s="256"/>
      <c r="E108" s="256"/>
      <c r="F108" s="256"/>
      <c r="G108" s="7">
        <v>97</v>
      </c>
      <c r="H108" s="101"/>
      <c r="I108" s="101"/>
      <c r="J108" s="101"/>
      <c r="K108" s="101"/>
    </row>
    <row r="109" spans="1:11" ht="22.9" customHeight="1" x14ac:dyDescent="0.2">
      <c r="A109" s="232" t="s">
        <v>443</v>
      </c>
      <c r="B109" s="232"/>
      <c r="C109" s="232"/>
      <c r="D109" s="232"/>
      <c r="E109" s="232"/>
      <c r="F109" s="232"/>
      <c r="G109" s="8">
        <v>98</v>
      </c>
      <c r="H109" s="102">
        <f>H91+H98-H108-H97</f>
        <v>50752</v>
      </c>
      <c r="I109" s="102">
        <f>I91+I98-I108-I97</f>
        <v>50752</v>
      </c>
      <c r="J109" s="102">
        <f t="shared" ref="J109:K109" si="9">J91+J98-J108-J97</f>
        <v>0</v>
      </c>
      <c r="K109" s="102">
        <f t="shared" si="9"/>
        <v>0</v>
      </c>
    </row>
    <row r="110" spans="1:11" ht="12.75" customHeight="1" x14ac:dyDescent="0.2">
      <c r="A110" s="232" t="s">
        <v>444</v>
      </c>
      <c r="B110" s="232"/>
      <c r="C110" s="232"/>
      <c r="D110" s="232"/>
      <c r="E110" s="232"/>
      <c r="F110" s="232"/>
      <c r="G110" s="8">
        <v>99</v>
      </c>
      <c r="H110" s="100">
        <f>H89+H109</f>
        <v>4604446</v>
      </c>
      <c r="I110" s="100">
        <f>I89+I109</f>
        <v>3246982</v>
      </c>
      <c r="J110" s="100">
        <f t="shared" ref="J110:K110" si="10">J89+J109</f>
        <v>6031354</v>
      </c>
      <c r="K110" s="100">
        <f t="shared" si="10"/>
        <v>3204058</v>
      </c>
    </row>
    <row r="111" spans="1:11" x14ac:dyDescent="0.2">
      <c r="A111" s="257" t="s">
        <v>262</v>
      </c>
      <c r="B111" s="257"/>
      <c r="C111" s="257"/>
      <c r="D111" s="257"/>
      <c r="E111" s="257"/>
      <c r="F111" s="257"/>
      <c r="G111" s="258"/>
      <c r="H111" s="258"/>
      <c r="I111" s="258"/>
      <c r="J111" s="259"/>
      <c r="K111" s="259"/>
    </row>
    <row r="112" spans="1:11" ht="12.75" customHeight="1" x14ac:dyDescent="0.2">
      <c r="A112" s="252" t="s">
        <v>437</v>
      </c>
      <c r="B112" s="252"/>
      <c r="C112" s="252"/>
      <c r="D112" s="252"/>
      <c r="E112" s="252"/>
      <c r="F112" s="252"/>
      <c r="G112" s="8">
        <v>100</v>
      </c>
      <c r="H112" s="100">
        <f>H113+H114</f>
        <v>4604446</v>
      </c>
      <c r="I112" s="100">
        <f>I113+I114</f>
        <v>3246982</v>
      </c>
      <c r="J112" s="100">
        <f>J113+J114</f>
        <v>6031354</v>
      </c>
      <c r="K112" s="100">
        <f>K113+K114</f>
        <v>3204058</v>
      </c>
    </row>
    <row r="113" spans="1:11" ht="12.75" customHeight="1" x14ac:dyDescent="0.2">
      <c r="A113" s="253" t="s">
        <v>263</v>
      </c>
      <c r="B113" s="253"/>
      <c r="C113" s="253"/>
      <c r="D113" s="253"/>
      <c r="E113" s="253"/>
      <c r="F113" s="253"/>
      <c r="G113" s="7">
        <v>101</v>
      </c>
      <c r="H113" s="101">
        <v>4625668</v>
      </c>
      <c r="I113" s="101">
        <v>3255226</v>
      </c>
      <c r="J113" s="101">
        <v>6053000</v>
      </c>
      <c r="K113" s="101">
        <v>3213825</v>
      </c>
    </row>
    <row r="114" spans="1:11" ht="12.75" customHeight="1" x14ac:dyDescent="0.2">
      <c r="A114" s="253" t="s">
        <v>264</v>
      </c>
      <c r="B114" s="253"/>
      <c r="C114" s="253"/>
      <c r="D114" s="253"/>
      <c r="E114" s="253"/>
      <c r="F114" s="253"/>
      <c r="G114" s="7">
        <v>102</v>
      </c>
      <c r="H114" s="101">
        <v>-21222</v>
      </c>
      <c r="I114" s="101">
        <v>-8244</v>
      </c>
      <c r="J114" s="101">
        <v>-21646</v>
      </c>
      <c r="K114" s="101">
        <v>-9767</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Q983032:AMR983032 JC65537:JD65548 SY65537:SZ65548 ACU65537:ACV65548 AMQ65537:AMR65548 AWM65537:AWN65548 BGI65537:BGJ65548 BQE65537:BQF65548 CAA65537:CAB65548 CJW65537:CJX65548 CTS65537:CTT65548 DDO65537:DDP65548 DNK65537:DNL65548 DXG65537:DXH65548 EHC65537:EHD65548 EQY65537:EQZ65548 FAU65537:FAV65548 FKQ65537:FKR65548 FUM65537:FUN65548 GEI65537:GEJ65548 GOE65537:GOF65548 GYA65537:GYB65548 HHW65537:HHX65548 HRS65537:HRT65548 IBO65537:IBP65548 ILK65537:ILL65548 IVG65537:IVH65548 JFC65537:JFD65548 JOY65537:JOZ65548 JYU65537:JYV65548 KIQ65537:KIR65548 KSM65537:KSN65548 LCI65537:LCJ65548 LME65537:LMF65548 LWA65537:LWB65548 MFW65537:MFX65548 MPS65537:MPT65548 MZO65537:MZP65548 NJK65537:NJL65548 NTG65537:NTH65548 ODC65537:ODD65548 OMY65537:OMZ65548 OWU65537:OWV65548 PGQ65537:PGR65548 PQM65537:PQN65548 QAI65537:QAJ65548 QKE65537:QKF65548 QUA65537:QUB65548 RDW65537:RDX65548 RNS65537:RNT65548 RXO65537:RXP65548 SHK65537:SHL65548 SRG65537:SRH65548 TBC65537:TBD65548 TKY65537:TKZ65548 TUU65537:TUV65548 UEQ65537:UER65548 UOM65537:UON65548 UYI65537:UYJ65548 VIE65537:VIF65548 VSA65537:VSB65548 WBW65537:WBX65548 WLS65537:WLT65548 WVO65537:WVP65548 AWM983032:AWN983032 JC131073:JD131084 SY131073:SZ131084 ACU131073:ACV131084 AMQ131073:AMR131084 AWM131073:AWN131084 BGI131073:BGJ131084 BQE131073:BQF131084 CAA131073:CAB131084 CJW131073:CJX131084 CTS131073:CTT131084 DDO131073:DDP131084 DNK131073:DNL131084 DXG131073:DXH131084 EHC131073:EHD131084 EQY131073:EQZ131084 FAU131073:FAV131084 FKQ131073:FKR131084 FUM131073:FUN131084 GEI131073:GEJ131084 GOE131073:GOF131084 GYA131073:GYB131084 HHW131073:HHX131084 HRS131073:HRT131084 IBO131073:IBP131084 ILK131073:ILL131084 IVG131073:IVH131084 JFC131073:JFD131084 JOY131073:JOZ131084 JYU131073:JYV131084 KIQ131073:KIR131084 KSM131073:KSN131084 LCI131073:LCJ131084 LME131073:LMF131084 LWA131073:LWB131084 MFW131073:MFX131084 MPS131073:MPT131084 MZO131073:MZP131084 NJK131073:NJL131084 NTG131073:NTH131084 ODC131073:ODD131084 OMY131073:OMZ131084 OWU131073:OWV131084 PGQ131073:PGR131084 PQM131073:PQN131084 QAI131073:QAJ131084 QKE131073:QKF131084 QUA131073:QUB131084 RDW131073:RDX131084 RNS131073:RNT131084 RXO131073:RXP131084 SHK131073:SHL131084 SRG131073:SRH131084 TBC131073:TBD131084 TKY131073:TKZ131084 TUU131073:TUV131084 UEQ131073:UER131084 UOM131073:UON131084 UYI131073:UYJ131084 VIE131073:VIF131084 VSA131073:VSB131084 WBW131073:WBX131084 WLS131073:WLT131084 WVO131073:WVP131084 BGI983032:BGJ983032 JC196609:JD196620 SY196609:SZ196620 ACU196609:ACV196620 AMQ196609:AMR196620 AWM196609:AWN196620 BGI196609:BGJ196620 BQE196609:BQF196620 CAA196609:CAB196620 CJW196609:CJX196620 CTS196609:CTT196620 DDO196609:DDP196620 DNK196609:DNL196620 DXG196609:DXH196620 EHC196609:EHD196620 EQY196609:EQZ196620 FAU196609:FAV196620 FKQ196609:FKR196620 FUM196609:FUN196620 GEI196609:GEJ196620 GOE196609:GOF196620 GYA196609:GYB196620 HHW196609:HHX196620 HRS196609:HRT196620 IBO196609:IBP196620 ILK196609:ILL196620 IVG196609:IVH196620 JFC196609:JFD196620 JOY196609:JOZ196620 JYU196609:JYV196620 KIQ196609:KIR196620 KSM196609:KSN196620 LCI196609:LCJ196620 LME196609:LMF196620 LWA196609:LWB196620 MFW196609:MFX196620 MPS196609:MPT196620 MZO196609:MZP196620 NJK196609:NJL196620 NTG196609:NTH196620 ODC196609:ODD196620 OMY196609:OMZ196620 OWU196609:OWV196620 PGQ196609:PGR196620 PQM196609:PQN196620 QAI196609:QAJ196620 QKE196609:QKF196620 QUA196609:QUB196620 RDW196609:RDX196620 RNS196609:RNT196620 RXO196609:RXP196620 SHK196609:SHL196620 SRG196609:SRH196620 TBC196609:TBD196620 TKY196609:TKZ196620 TUU196609:TUV196620 UEQ196609:UER196620 UOM196609:UON196620 UYI196609:UYJ196620 VIE196609:VIF196620 VSA196609:VSB196620 WBW196609:WBX196620 WLS196609:WLT196620 WVO196609:WVP196620 BQE983032:BQF983032 JC262145:JD262156 SY262145:SZ262156 ACU262145:ACV262156 AMQ262145:AMR262156 AWM262145:AWN262156 BGI262145:BGJ262156 BQE262145:BQF262156 CAA262145:CAB262156 CJW262145:CJX262156 CTS262145:CTT262156 DDO262145:DDP262156 DNK262145:DNL262156 DXG262145:DXH262156 EHC262145:EHD262156 EQY262145:EQZ262156 FAU262145:FAV262156 FKQ262145:FKR262156 FUM262145:FUN262156 GEI262145:GEJ262156 GOE262145:GOF262156 GYA262145:GYB262156 HHW262145:HHX262156 HRS262145:HRT262156 IBO262145:IBP262156 ILK262145:ILL262156 IVG262145:IVH262156 JFC262145:JFD262156 JOY262145:JOZ262156 JYU262145:JYV262156 KIQ262145:KIR262156 KSM262145:KSN262156 LCI262145:LCJ262156 LME262145:LMF262156 LWA262145:LWB262156 MFW262145:MFX262156 MPS262145:MPT262156 MZO262145:MZP262156 NJK262145:NJL262156 NTG262145:NTH262156 ODC262145:ODD262156 OMY262145:OMZ262156 OWU262145:OWV262156 PGQ262145:PGR262156 PQM262145:PQN262156 QAI262145:QAJ262156 QKE262145:QKF262156 QUA262145:QUB262156 RDW262145:RDX262156 RNS262145:RNT262156 RXO262145:RXP262156 SHK262145:SHL262156 SRG262145:SRH262156 TBC262145:TBD262156 TKY262145:TKZ262156 TUU262145:TUV262156 UEQ262145:UER262156 UOM262145:UON262156 UYI262145:UYJ262156 VIE262145:VIF262156 VSA262145:VSB262156 WBW262145:WBX262156 WLS262145:WLT262156 WVO262145:WVP262156 CAA983032:CAB983032 JC327681:JD327692 SY327681:SZ327692 ACU327681:ACV327692 AMQ327681:AMR327692 AWM327681:AWN327692 BGI327681:BGJ327692 BQE327681:BQF327692 CAA327681:CAB327692 CJW327681:CJX327692 CTS327681:CTT327692 DDO327681:DDP327692 DNK327681:DNL327692 DXG327681:DXH327692 EHC327681:EHD327692 EQY327681:EQZ327692 FAU327681:FAV327692 FKQ327681:FKR327692 FUM327681:FUN327692 GEI327681:GEJ327692 GOE327681:GOF327692 GYA327681:GYB327692 HHW327681:HHX327692 HRS327681:HRT327692 IBO327681:IBP327692 ILK327681:ILL327692 IVG327681:IVH327692 JFC327681:JFD327692 JOY327681:JOZ327692 JYU327681:JYV327692 KIQ327681:KIR327692 KSM327681:KSN327692 LCI327681:LCJ327692 LME327681:LMF327692 LWA327681:LWB327692 MFW327681:MFX327692 MPS327681:MPT327692 MZO327681:MZP327692 NJK327681:NJL327692 NTG327681:NTH327692 ODC327681:ODD327692 OMY327681:OMZ327692 OWU327681:OWV327692 PGQ327681:PGR327692 PQM327681:PQN327692 QAI327681:QAJ327692 QKE327681:QKF327692 QUA327681:QUB327692 RDW327681:RDX327692 RNS327681:RNT327692 RXO327681:RXP327692 SHK327681:SHL327692 SRG327681:SRH327692 TBC327681:TBD327692 TKY327681:TKZ327692 TUU327681:TUV327692 UEQ327681:UER327692 UOM327681:UON327692 UYI327681:UYJ327692 VIE327681:VIF327692 VSA327681:VSB327692 WBW327681:WBX327692 WLS327681:WLT327692 WVO327681:WVP327692 CJW983032:CJX983032 JC393217:JD393228 SY393217:SZ393228 ACU393217:ACV393228 AMQ393217:AMR393228 AWM393217:AWN393228 BGI393217:BGJ393228 BQE393217:BQF393228 CAA393217:CAB393228 CJW393217:CJX393228 CTS393217:CTT393228 DDO393217:DDP393228 DNK393217:DNL393228 DXG393217:DXH393228 EHC393217:EHD393228 EQY393217:EQZ393228 FAU393217:FAV393228 FKQ393217:FKR393228 FUM393217:FUN393228 GEI393217:GEJ393228 GOE393217:GOF393228 GYA393217:GYB393228 HHW393217:HHX393228 HRS393217:HRT393228 IBO393217:IBP393228 ILK393217:ILL393228 IVG393217:IVH393228 JFC393217:JFD393228 JOY393217:JOZ393228 JYU393217:JYV393228 KIQ393217:KIR393228 KSM393217:KSN393228 LCI393217:LCJ393228 LME393217:LMF393228 LWA393217:LWB393228 MFW393217:MFX393228 MPS393217:MPT393228 MZO393217:MZP393228 NJK393217:NJL393228 NTG393217:NTH393228 ODC393217:ODD393228 OMY393217:OMZ393228 OWU393217:OWV393228 PGQ393217:PGR393228 PQM393217:PQN393228 QAI393217:QAJ393228 QKE393217:QKF393228 QUA393217:QUB393228 RDW393217:RDX393228 RNS393217:RNT393228 RXO393217:RXP393228 SHK393217:SHL393228 SRG393217:SRH393228 TBC393217:TBD393228 TKY393217:TKZ393228 TUU393217:TUV393228 UEQ393217:UER393228 UOM393217:UON393228 UYI393217:UYJ393228 VIE393217:VIF393228 VSA393217:VSB393228 WBW393217:WBX393228 WLS393217:WLT393228 WVO393217:WVP393228 CTS983032:CTT983032 JC458753:JD458764 SY458753:SZ458764 ACU458753:ACV458764 AMQ458753:AMR458764 AWM458753:AWN458764 BGI458753:BGJ458764 BQE458753:BQF458764 CAA458753:CAB458764 CJW458753:CJX458764 CTS458753:CTT458764 DDO458753:DDP458764 DNK458753:DNL458764 DXG458753:DXH458764 EHC458753:EHD458764 EQY458753:EQZ458764 FAU458753:FAV458764 FKQ458753:FKR458764 FUM458753:FUN458764 GEI458753:GEJ458764 GOE458753:GOF458764 GYA458753:GYB458764 HHW458753:HHX458764 HRS458753:HRT458764 IBO458753:IBP458764 ILK458753:ILL458764 IVG458753:IVH458764 JFC458753:JFD458764 JOY458753:JOZ458764 JYU458753:JYV458764 KIQ458753:KIR458764 KSM458753:KSN458764 LCI458753:LCJ458764 LME458753:LMF458764 LWA458753:LWB458764 MFW458753:MFX458764 MPS458753:MPT458764 MZO458753:MZP458764 NJK458753:NJL458764 NTG458753:NTH458764 ODC458753:ODD458764 OMY458753:OMZ458764 OWU458753:OWV458764 PGQ458753:PGR458764 PQM458753:PQN458764 QAI458753:QAJ458764 QKE458753:QKF458764 QUA458753:QUB458764 RDW458753:RDX458764 RNS458753:RNT458764 RXO458753:RXP458764 SHK458753:SHL458764 SRG458753:SRH458764 TBC458753:TBD458764 TKY458753:TKZ458764 TUU458753:TUV458764 UEQ458753:UER458764 UOM458753:UON458764 UYI458753:UYJ458764 VIE458753:VIF458764 VSA458753:VSB458764 WBW458753:WBX458764 WLS458753:WLT458764 WVO458753:WVP458764 DDO983032:DDP983032 JC524289:JD524300 SY524289:SZ524300 ACU524289:ACV524300 AMQ524289:AMR524300 AWM524289:AWN524300 BGI524289:BGJ524300 BQE524289:BQF524300 CAA524289:CAB524300 CJW524289:CJX524300 CTS524289:CTT524300 DDO524289:DDP524300 DNK524289:DNL524300 DXG524289:DXH524300 EHC524289:EHD524300 EQY524289:EQZ524300 FAU524289:FAV524300 FKQ524289:FKR524300 FUM524289:FUN524300 GEI524289:GEJ524300 GOE524289:GOF524300 GYA524289:GYB524300 HHW524289:HHX524300 HRS524289:HRT524300 IBO524289:IBP524300 ILK524289:ILL524300 IVG524289:IVH524300 JFC524289:JFD524300 JOY524289:JOZ524300 JYU524289:JYV524300 KIQ524289:KIR524300 KSM524289:KSN524300 LCI524289:LCJ524300 LME524289:LMF524300 LWA524289:LWB524300 MFW524289:MFX524300 MPS524289:MPT524300 MZO524289:MZP524300 NJK524289:NJL524300 NTG524289:NTH524300 ODC524289:ODD524300 OMY524289:OMZ524300 OWU524289:OWV524300 PGQ524289:PGR524300 PQM524289:PQN524300 QAI524289:QAJ524300 QKE524289:QKF524300 QUA524289:QUB524300 RDW524289:RDX524300 RNS524289:RNT524300 RXO524289:RXP524300 SHK524289:SHL524300 SRG524289:SRH524300 TBC524289:TBD524300 TKY524289:TKZ524300 TUU524289:TUV524300 UEQ524289:UER524300 UOM524289:UON524300 UYI524289:UYJ524300 VIE524289:VIF524300 VSA524289:VSB524300 WBW524289:WBX524300 WLS524289:WLT524300 WVO524289:WVP524300 DNK983032:DNL983032 JC589825:JD589836 SY589825:SZ589836 ACU589825:ACV589836 AMQ589825:AMR589836 AWM589825:AWN589836 BGI589825:BGJ589836 BQE589825:BQF589836 CAA589825:CAB589836 CJW589825:CJX589836 CTS589825:CTT589836 DDO589825:DDP589836 DNK589825:DNL589836 DXG589825:DXH589836 EHC589825:EHD589836 EQY589825:EQZ589836 FAU589825:FAV589836 FKQ589825:FKR589836 FUM589825:FUN589836 GEI589825:GEJ589836 GOE589825:GOF589836 GYA589825:GYB589836 HHW589825:HHX589836 HRS589825:HRT589836 IBO589825:IBP589836 ILK589825:ILL589836 IVG589825:IVH589836 JFC589825:JFD589836 JOY589825:JOZ589836 JYU589825:JYV589836 KIQ589825:KIR589836 KSM589825:KSN589836 LCI589825:LCJ589836 LME589825:LMF589836 LWA589825:LWB589836 MFW589825:MFX589836 MPS589825:MPT589836 MZO589825:MZP589836 NJK589825:NJL589836 NTG589825:NTH589836 ODC589825:ODD589836 OMY589825:OMZ589836 OWU589825:OWV589836 PGQ589825:PGR589836 PQM589825:PQN589836 QAI589825:QAJ589836 QKE589825:QKF589836 QUA589825:QUB589836 RDW589825:RDX589836 RNS589825:RNT589836 RXO589825:RXP589836 SHK589825:SHL589836 SRG589825:SRH589836 TBC589825:TBD589836 TKY589825:TKZ589836 TUU589825:TUV589836 UEQ589825:UER589836 UOM589825:UON589836 UYI589825:UYJ589836 VIE589825:VIF589836 VSA589825:VSB589836 WBW589825:WBX589836 WLS589825:WLT589836 WVO589825:WVP589836 DXG983032:DXH983032 JC655361:JD655372 SY655361:SZ655372 ACU655361:ACV655372 AMQ655361:AMR655372 AWM655361:AWN655372 BGI655361:BGJ655372 BQE655361:BQF655372 CAA655361:CAB655372 CJW655361:CJX655372 CTS655361:CTT655372 DDO655361:DDP655372 DNK655361:DNL655372 DXG655361:DXH655372 EHC655361:EHD655372 EQY655361:EQZ655372 FAU655361:FAV655372 FKQ655361:FKR655372 FUM655361:FUN655372 GEI655361:GEJ655372 GOE655361:GOF655372 GYA655361:GYB655372 HHW655361:HHX655372 HRS655361:HRT655372 IBO655361:IBP655372 ILK655361:ILL655372 IVG655361:IVH655372 JFC655361:JFD655372 JOY655361:JOZ655372 JYU655361:JYV655372 KIQ655361:KIR655372 KSM655361:KSN655372 LCI655361:LCJ655372 LME655361:LMF655372 LWA655361:LWB655372 MFW655361:MFX655372 MPS655361:MPT655372 MZO655361:MZP655372 NJK655361:NJL655372 NTG655361:NTH655372 ODC655361:ODD655372 OMY655361:OMZ655372 OWU655361:OWV655372 PGQ655361:PGR655372 PQM655361:PQN655372 QAI655361:QAJ655372 QKE655361:QKF655372 QUA655361:QUB655372 RDW655361:RDX655372 RNS655361:RNT655372 RXO655361:RXP655372 SHK655361:SHL655372 SRG655361:SRH655372 TBC655361:TBD655372 TKY655361:TKZ655372 TUU655361:TUV655372 UEQ655361:UER655372 UOM655361:UON655372 UYI655361:UYJ655372 VIE655361:VIF655372 VSA655361:VSB655372 WBW655361:WBX655372 WLS655361:WLT655372 WVO655361:WVP655372 EHC983032:EHD983032 JC720897:JD720908 SY720897:SZ720908 ACU720897:ACV720908 AMQ720897:AMR720908 AWM720897:AWN720908 BGI720897:BGJ720908 BQE720897:BQF720908 CAA720897:CAB720908 CJW720897:CJX720908 CTS720897:CTT720908 DDO720897:DDP720908 DNK720897:DNL720908 DXG720897:DXH720908 EHC720897:EHD720908 EQY720897:EQZ720908 FAU720897:FAV720908 FKQ720897:FKR720908 FUM720897:FUN720908 GEI720897:GEJ720908 GOE720897:GOF720908 GYA720897:GYB720908 HHW720897:HHX720908 HRS720897:HRT720908 IBO720897:IBP720908 ILK720897:ILL720908 IVG720897:IVH720908 JFC720897:JFD720908 JOY720897:JOZ720908 JYU720897:JYV720908 KIQ720897:KIR720908 KSM720897:KSN720908 LCI720897:LCJ720908 LME720897:LMF720908 LWA720897:LWB720908 MFW720897:MFX720908 MPS720897:MPT720908 MZO720897:MZP720908 NJK720897:NJL720908 NTG720897:NTH720908 ODC720897:ODD720908 OMY720897:OMZ720908 OWU720897:OWV720908 PGQ720897:PGR720908 PQM720897:PQN720908 QAI720897:QAJ720908 QKE720897:QKF720908 QUA720897:QUB720908 RDW720897:RDX720908 RNS720897:RNT720908 RXO720897:RXP720908 SHK720897:SHL720908 SRG720897:SRH720908 TBC720897:TBD720908 TKY720897:TKZ720908 TUU720897:TUV720908 UEQ720897:UER720908 UOM720897:UON720908 UYI720897:UYJ720908 VIE720897:VIF720908 VSA720897:VSB720908 WBW720897:WBX720908 WLS720897:WLT720908 WVO720897:WVP720908 EQY983032:EQZ983032 JC786433:JD786444 SY786433:SZ786444 ACU786433:ACV786444 AMQ786433:AMR786444 AWM786433:AWN786444 BGI786433:BGJ786444 BQE786433:BQF786444 CAA786433:CAB786444 CJW786433:CJX786444 CTS786433:CTT786444 DDO786433:DDP786444 DNK786433:DNL786444 DXG786433:DXH786444 EHC786433:EHD786444 EQY786433:EQZ786444 FAU786433:FAV786444 FKQ786433:FKR786444 FUM786433:FUN786444 GEI786433:GEJ786444 GOE786433:GOF786444 GYA786433:GYB786444 HHW786433:HHX786444 HRS786433:HRT786444 IBO786433:IBP786444 ILK786433:ILL786444 IVG786433:IVH786444 JFC786433:JFD786444 JOY786433:JOZ786444 JYU786433:JYV786444 KIQ786433:KIR786444 KSM786433:KSN786444 LCI786433:LCJ786444 LME786433:LMF786444 LWA786433:LWB786444 MFW786433:MFX786444 MPS786433:MPT786444 MZO786433:MZP786444 NJK786433:NJL786444 NTG786433:NTH786444 ODC786433:ODD786444 OMY786433:OMZ786444 OWU786433:OWV786444 PGQ786433:PGR786444 PQM786433:PQN786444 QAI786433:QAJ786444 QKE786433:QKF786444 QUA786433:QUB786444 RDW786433:RDX786444 RNS786433:RNT786444 RXO786433:RXP786444 SHK786433:SHL786444 SRG786433:SRH786444 TBC786433:TBD786444 TKY786433:TKZ786444 TUU786433:TUV786444 UEQ786433:UER786444 UOM786433:UON786444 UYI786433:UYJ786444 VIE786433:VIF786444 VSA786433:VSB786444 WBW786433:WBX786444 WLS786433:WLT786444 WVO786433:WVP786444 FAU983032:FAV983032 JC851969:JD851980 SY851969:SZ851980 ACU851969:ACV851980 AMQ851969:AMR851980 AWM851969:AWN851980 BGI851969:BGJ851980 BQE851969:BQF851980 CAA851969:CAB851980 CJW851969:CJX851980 CTS851969:CTT851980 DDO851969:DDP851980 DNK851969:DNL851980 DXG851969:DXH851980 EHC851969:EHD851980 EQY851969:EQZ851980 FAU851969:FAV851980 FKQ851969:FKR851980 FUM851969:FUN851980 GEI851969:GEJ851980 GOE851969:GOF851980 GYA851969:GYB851980 HHW851969:HHX851980 HRS851969:HRT851980 IBO851969:IBP851980 ILK851969:ILL851980 IVG851969:IVH851980 JFC851969:JFD851980 JOY851969:JOZ851980 JYU851969:JYV851980 KIQ851969:KIR851980 KSM851969:KSN851980 LCI851969:LCJ851980 LME851969:LMF851980 LWA851969:LWB851980 MFW851969:MFX851980 MPS851969:MPT851980 MZO851969:MZP851980 NJK851969:NJL851980 NTG851969:NTH851980 ODC851969:ODD851980 OMY851969:OMZ851980 OWU851969:OWV851980 PGQ851969:PGR851980 PQM851969:PQN851980 QAI851969:QAJ851980 QKE851969:QKF851980 QUA851969:QUB851980 RDW851969:RDX851980 RNS851969:RNT851980 RXO851969:RXP851980 SHK851969:SHL851980 SRG851969:SRH851980 TBC851969:TBD851980 TKY851969:TKZ851980 TUU851969:TUV851980 UEQ851969:UER851980 UOM851969:UON851980 UYI851969:UYJ851980 VIE851969:VIF851980 VSA851969:VSB851980 WBW851969:WBX851980 WLS851969:WLT851980 WVO851969:WVP851980 FKQ983032:FKR983032 JC917505:JD917516 SY917505:SZ917516 ACU917505:ACV917516 AMQ917505:AMR917516 AWM917505:AWN917516 BGI917505:BGJ917516 BQE917505:BQF917516 CAA917505:CAB917516 CJW917505:CJX917516 CTS917505:CTT917516 DDO917505:DDP917516 DNK917505:DNL917516 DXG917505:DXH917516 EHC917505:EHD917516 EQY917505:EQZ917516 FAU917505:FAV917516 FKQ917505:FKR917516 FUM917505:FUN917516 GEI917505:GEJ917516 GOE917505:GOF917516 GYA917505:GYB917516 HHW917505:HHX917516 HRS917505:HRT917516 IBO917505:IBP917516 ILK917505:ILL917516 IVG917505:IVH917516 JFC917505:JFD917516 JOY917505:JOZ917516 JYU917505:JYV917516 KIQ917505:KIR917516 KSM917505:KSN917516 LCI917505:LCJ917516 LME917505:LMF917516 LWA917505:LWB917516 MFW917505:MFX917516 MPS917505:MPT917516 MZO917505:MZP917516 NJK917505:NJL917516 NTG917505:NTH917516 ODC917505:ODD917516 OMY917505:OMZ917516 OWU917505:OWV917516 PGQ917505:PGR917516 PQM917505:PQN917516 QAI917505:QAJ917516 QKE917505:QKF917516 QUA917505:QUB917516 RDW917505:RDX917516 RNS917505:RNT917516 RXO917505:RXP917516 SHK917505:SHL917516 SRG917505:SRH917516 TBC917505:TBD917516 TKY917505:TKZ917516 TUU917505:TUV917516 UEQ917505:UER917516 UOM917505:UON917516 UYI917505:UYJ917516 VIE917505:VIF917516 VSA917505:VSB917516 WBW917505:WBX917516 WLS917505:WLT917516 WVO917505:WVP917516 FUM983032:FUN983032 JC983041:JD983052 SY983041:SZ983052 ACU983041:ACV983052 AMQ983041:AMR983052 AWM983041:AWN983052 BGI983041:BGJ983052 BQE983041:BQF983052 CAA983041:CAB983052 CJW983041:CJX983052 CTS983041:CTT983052 DDO983041:DDP983052 DNK983041:DNL983052 DXG983041:DXH983052 EHC983041:EHD983052 EQY983041:EQZ983052 FAU983041:FAV983052 FKQ983041:FKR983052 FUM983041:FUN983052 GEI983041:GEJ983052 GOE983041:GOF983052 GYA983041:GYB983052 HHW983041:HHX983052 HRS983041:HRT983052 IBO983041:IBP983052 ILK983041:ILL983052 IVG983041:IVH983052 JFC983041:JFD983052 JOY983041:JOZ983052 JYU983041:JYV983052 KIQ983041:KIR983052 KSM983041:KSN983052 LCI983041:LCJ983052 LME983041:LMF983052 LWA983041:LWB983052 MFW983041:MFX983052 MPS983041:MPT983052 MZO983041:MZP983052 NJK983041:NJL983052 NTG983041:NTH983052 ODC983041:ODD983052 OMY983041:OMZ983052 OWU983041:OWV983052 PGQ983041:PGR983052 PQM983041:PQN983052 QAI983041:QAJ983052 QKE983041:QKF983052 QUA983041:QUB983052 RDW983041:RDX983052 RNS983041:RNT983052 RXO983041:RXP983052 SHK983041:SHL983052 SRG983041:SRH983052 TBC983041:TBD983052 TKY983041:TKZ983052 TUU983041:TUV983052 UEQ983041:UER983052 UOM983041:UON983052 UYI983041:UYJ983052 VIE983041:VIF983052 VSA983041:VSB983052 WBW983041:WBX983052 WLS983041:WLT983052 WVO983041:WVP983052 GEI983032:GEJ983032 JC65551:JD65552 SY65551:SZ65552 ACU65551:ACV65552 AMQ65551:AMR65552 AWM65551:AWN65552 BGI65551:BGJ65552 BQE65551:BQF65552 CAA65551:CAB65552 CJW65551:CJX65552 CTS65551:CTT65552 DDO65551:DDP65552 DNK65551:DNL65552 DXG65551:DXH65552 EHC65551:EHD65552 EQY65551:EQZ65552 FAU65551:FAV65552 FKQ65551:FKR65552 FUM65551:FUN65552 GEI65551:GEJ65552 GOE65551:GOF65552 GYA65551:GYB65552 HHW65551:HHX65552 HRS65551:HRT65552 IBO65551:IBP65552 ILK65551:ILL65552 IVG65551:IVH65552 JFC65551:JFD65552 JOY65551:JOZ65552 JYU65551:JYV65552 KIQ65551:KIR65552 KSM65551:KSN65552 LCI65551:LCJ65552 LME65551:LMF65552 LWA65551:LWB65552 MFW65551:MFX65552 MPS65551:MPT65552 MZO65551:MZP65552 NJK65551:NJL65552 NTG65551:NTH65552 ODC65551:ODD65552 OMY65551:OMZ65552 OWU65551:OWV65552 PGQ65551:PGR65552 PQM65551:PQN65552 QAI65551:QAJ65552 QKE65551:QKF65552 QUA65551:QUB65552 RDW65551:RDX65552 RNS65551:RNT65552 RXO65551:RXP65552 SHK65551:SHL65552 SRG65551:SRH65552 TBC65551:TBD65552 TKY65551:TKZ65552 TUU65551:TUV65552 UEQ65551:UER65552 UOM65551:UON65552 UYI65551:UYJ65552 VIE65551:VIF65552 VSA65551:VSB65552 WBW65551:WBX65552 WLS65551:WLT65552 WVO65551:WVP65552 GOE983032:GOF983032 JC131087:JD131088 SY131087:SZ131088 ACU131087:ACV131088 AMQ131087:AMR131088 AWM131087:AWN131088 BGI131087:BGJ131088 BQE131087:BQF131088 CAA131087:CAB131088 CJW131087:CJX131088 CTS131087:CTT131088 DDO131087:DDP131088 DNK131087:DNL131088 DXG131087:DXH131088 EHC131087:EHD131088 EQY131087:EQZ131088 FAU131087:FAV131088 FKQ131087:FKR131088 FUM131087:FUN131088 GEI131087:GEJ131088 GOE131087:GOF131088 GYA131087:GYB131088 HHW131087:HHX131088 HRS131087:HRT131088 IBO131087:IBP131088 ILK131087:ILL131088 IVG131087:IVH131088 JFC131087:JFD131088 JOY131087:JOZ131088 JYU131087:JYV131088 KIQ131087:KIR131088 KSM131087:KSN131088 LCI131087:LCJ131088 LME131087:LMF131088 LWA131087:LWB131088 MFW131087:MFX131088 MPS131087:MPT131088 MZO131087:MZP131088 NJK131087:NJL131088 NTG131087:NTH131088 ODC131087:ODD131088 OMY131087:OMZ131088 OWU131087:OWV131088 PGQ131087:PGR131088 PQM131087:PQN131088 QAI131087:QAJ131088 QKE131087:QKF131088 QUA131087:QUB131088 RDW131087:RDX131088 RNS131087:RNT131088 RXO131087:RXP131088 SHK131087:SHL131088 SRG131087:SRH131088 TBC131087:TBD131088 TKY131087:TKZ131088 TUU131087:TUV131088 UEQ131087:UER131088 UOM131087:UON131088 UYI131087:UYJ131088 VIE131087:VIF131088 VSA131087:VSB131088 WBW131087:WBX131088 WLS131087:WLT131088 WVO131087:WVP131088 GYA983032:GYB983032 JC196623:JD196624 SY196623:SZ196624 ACU196623:ACV196624 AMQ196623:AMR196624 AWM196623:AWN196624 BGI196623:BGJ196624 BQE196623:BQF196624 CAA196623:CAB196624 CJW196623:CJX196624 CTS196623:CTT196624 DDO196623:DDP196624 DNK196623:DNL196624 DXG196623:DXH196624 EHC196623:EHD196624 EQY196623:EQZ196624 FAU196623:FAV196624 FKQ196623:FKR196624 FUM196623:FUN196624 GEI196623:GEJ196624 GOE196623:GOF196624 GYA196623:GYB196624 HHW196623:HHX196624 HRS196623:HRT196624 IBO196623:IBP196624 ILK196623:ILL196624 IVG196623:IVH196624 JFC196623:JFD196624 JOY196623:JOZ196624 JYU196623:JYV196624 KIQ196623:KIR196624 KSM196623:KSN196624 LCI196623:LCJ196624 LME196623:LMF196624 LWA196623:LWB196624 MFW196623:MFX196624 MPS196623:MPT196624 MZO196623:MZP196624 NJK196623:NJL196624 NTG196623:NTH196624 ODC196623:ODD196624 OMY196623:OMZ196624 OWU196623:OWV196624 PGQ196623:PGR196624 PQM196623:PQN196624 QAI196623:QAJ196624 QKE196623:QKF196624 QUA196623:QUB196624 RDW196623:RDX196624 RNS196623:RNT196624 RXO196623:RXP196624 SHK196623:SHL196624 SRG196623:SRH196624 TBC196623:TBD196624 TKY196623:TKZ196624 TUU196623:TUV196624 UEQ196623:UER196624 UOM196623:UON196624 UYI196623:UYJ196624 VIE196623:VIF196624 VSA196623:VSB196624 WBW196623:WBX196624 WLS196623:WLT196624 WVO196623:WVP196624 HHW983032:HHX983032 JC262159:JD262160 SY262159:SZ262160 ACU262159:ACV262160 AMQ262159:AMR262160 AWM262159:AWN262160 BGI262159:BGJ262160 BQE262159:BQF262160 CAA262159:CAB262160 CJW262159:CJX262160 CTS262159:CTT262160 DDO262159:DDP262160 DNK262159:DNL262160 DXG262159:DXH262160 EHC262159:EHD262160 EQY262159:EQZ262160 FAU262159:FAV262160 FKQ262159:FKR262160 FUM262159:FUN262160 GEI262159:GEJ262160 GOE262159:GOF262160 GYA262159:GYB262160 HHW262159:HHX262160 HRS262159:HRT262160 IBO262159:IBP262160 ILK262159:ILL262160 IVG262159:IVH262160 JFC262159:JFD262160 JOY262159:JOZ262160 JYU262159:JYV262160 KIQ262159:KIR262160 KSM262159:KSN262160 LCI262159:LCJ262160 LME262159:LMF262160 LWA262159:LWB262160 MFW262159:MFX262160 MPS262159:MPT262160 MZO262159:MZP262160 NJK262159:NJL262160 NTG262159:NTH262160 ODC262159:ODD262160 OMY262159:OMZ262160 OWU262159:OWV262160 PGQ262159:PGR262160 PQM262159:PQN262160 QAI262159:QAJ262160 QKE262159:QKF262160 QUA262159:QUB262160 RDW262159:RDX262160 RNS262159:RNT262160 RXO262159:RXP262160 SHK262159:SHL262160 SRG262159:SRH262160 TBC262159:TBD262160 TKY262159:TKZ262160 TUU262159:TUV262160 UEQ262159:UER262160 UOM262159:UON262160 UYI262159:UYJ262160 VIE262159:VIF262160 VSA262159:VSB262160 WBW262159:WBX262160 WLS262159:WLT262160 WVO262159:WVP262160 HRS983032:HRT983032 JC327695:JD327696 SY327695:SZ327696 ACU327695:ACV327696 AMQ327695:AMR327696 AWM327695:AWN327696 BGI327695:BGJ327696 BQE327695:BQF327696 CAA327695:CAB327696 CJW327695:CJX327696 CTS327695:CTT327696 DDO327695:DDP327696 DNK327695:DNL327696 DXG327695:DXH327696 EHC327695:EHD327696 EQY327695:EQZ327696 FAU327695:FAV327696 FKQ327695:FKR327696 FUM327695:FUN327696 GEI327695:GEJ327696 GOE327695:GOF327696 GYA327695:GYB327696 HHW327695:HHX327696 HRS327695:HRT327696 IBO327695:IBP327696 ILK327695:ILL327696 IVG327695:IVH327696 JFC327695:JFD327696 JOY327695:JOZ327696 JYU327695:JYV327696 KIQ327695:KIR327696 KSM327695:KSN327696 LCI327695:LCJ327696 LME327695:LMF327696 LWA327695:LWB327696 MFW327695:MFX327696 MPS327695:MPT327696 MZO327695:MZP327696 NJK327695:NJL327696 NTG327695:NTH327696 ODC327695:ODD327696 OMY327695:OMZ327696 OWU327695:OWV327696 PGQ327695:PGR327696 PQM327695:PQN327696 QAI327695:QAJ327696 QKE327695:QKF327696 QUA327695:QUB327696 RDW327695:RDX327696 RNS327695:RNT327696 RXO327695:RXP327696 SHK327695:SHL327696 SRG327695:SRH327696 TBC327695:TBD327696 TKY327695:TKZ327696 TUU327695:TUV327696 UEQ327695:UER327696 UOM327695:UON327696 UYI327695:UYJ327696 VIE327695:VIF327696 VSA327695:VSB327696 WBW327695:WBX327696 WLS327695:WLT327696 WVO327695:WVP327696 IBO983032:IBP983032 JC393231:JD393232 SY393231:SZ393232 ACU393231:ACV393232 AMQ393231:AMR393232 AWM393231:AWN393232 BGI393231:BGJ393232 BQE393231:BQF393232 CAA393231:CAB393232 CJW393231:CJX393232 CTS393231:CTT393232 DDO393231:DDP393232 DNK393231:DNL393232 DXG393231:DXH393232 EHC393231:EHD393232 EQY393231:EQZ393232 FAU393231:FAV393232 FKQ393231:FKR393232 FUM393231:FUN393232 GEI393231:GEJ393232 GOE393231:GOF393232 GYA393231:GYB393232 HHW393231:HHX393232 HRS393231:HRT393232 IBO393231:IBP393232 ILK393231:ILL393232 IVG393231:IVH393232 JFC393231:JFD393232 JOY393231:JOZ393232 JYU393231:JYV393232 KIQ393231:KIR393232 KSM393231:KSN393232 LCI393231:LCJ393232 LME393231:LMF393232 LWA393231:LWB393232 MFW393231:MFX393232 MPS393231:MPT393232 MZO393231:MZP393232 NJK393231:NJL393232 NTG393231:NTH393232 ODC393231:ODD393232 OMY393231:OMZ393232 OWU393231:OWV393232 PGQ393231:PGR393232 PQM393231:PQN393232 QAI393231:QAJ393232 QKE393231:QKF393232 QUA393231:QUB393232 RDW393231:RDX393232 RNS393231:RNT393232 RXO393231:RXP393232 SHK393231:SHL393232 SRG393231:SRH393232 TBC393231:TBD393232 TKY393231:TKZ393232 TUU393231:TUV393232 UEQ393231:UER393232 UOM393231:UON393232 UYI393231:UYJ393232 VIE393231:VIF393232 VSA393231:VSB393232 WBW393231:WBX393232 WLS393231:WLT393232 WVO393231:WVP393232 ILK983032:ILL983032 JC458767:JD458768 SY458767:SZ458768 ACU458767:ACV458768 AMQ458767:AMR458768 AWM458767:AWN458768 BGI458767:BGJ458768 BQE458767:BQF458768 CAA458767:CAB458768 CJW458767:CJX458768 CTS458767:CTT458768 DDO458767:DDP458768 DNK458767:DNL458768 DXG458767:DXH458768 EHC458767:EHD458768 EQY458767:EQZ458768 FAU458767:FAV458768 FKQ458767:FKR458768 FUM458767:FUN458768 GEI458767:GEJ458768 GOE458767:GOF458768 GYA458767:GYB458768 HHW458767:HHX458768 HRS458767:HRT458768 IBO458767:IBP458768 ILK458767:ILL458768 IVG458767:IVH458768 JFC458767:JFD458768 JOY458767:JOZ458768 JYU458767:JYV458768 KIQ458767:KIR458768 KSM458767:KSN458768 LCI458767:LCJ458768 LME458767:LMF458768 LWA458767:LWB458768 MFW458767:MFX458768 MPS458767:MPT458768 MZO458767:MZP458768 NJK458767:NJL458768 NTG458767:NTH458768 ODC458767:ODD458768 OMY458767:OMZ458768 OWU458767:OWV458768 PGQ458767:PGR458768 PQM458767:PQN458768 QAI458767:QAJ458768 QKE458767:QKF458768 QUA458767:QUB458768 RDW458767:RDX458768 RNS458767:RNT458768 RXO458767:RXP458768 SHK458767:SHL458768 SRG458767:SRH458768 TBC458767:TBD458768 TKY458767:TKZ458768 TUU458767:TUV458768 UEQ458767:UER458768 UOM458767:UON458768 UYI458767:UYJ458768 VIE458767:VIF458768 VSA458767:VSB458768 WBW458767:WBX458768 WLS458767:WLT458768 WVO458767:WVP458768 IVG983032:IVH983032 JC524303:JD524304 SY524303:SZ524304 ACU524303:ACV524304 AMQ524303:AMR524304 AWM524303:AWN524304 BGI524303:BGJ524304 BQE524303:BQF524304 CAA524303:CAB524304 CJW524303:CJX524304 CTS524303:CTT524304 DDO524303:DDP524304 DNK524303:DNL524304 DXG524303:DXH524304 EHC524303:EHD524304 EQY524303:EQZ524304 FAU524303:FAV524304 FKQ524303:FKR524304 FUM524303:FUN524304 GEI524303:GEJ524304 GOE524303:GOF524304 GYA524303:GYB524304 HHW524303:HHX524304 HRS524303:HRT524304 IBO524303:IBP524304 ILK524303:ILL524304 IVG524303:IVH524304 JFC524303:JFD524304 JOY524303:JOZ524304 JYU524303:JYV524304 KIQ524303:KIR524304 KSM524303:KSN524304 LCI524303:LCJ524304 LME524303:LMF524304 LWA524303:LWB524304 MFW524303:MFX524304 MPS524303:MPT524304 MZO524303:MZP524304 NJK524303:NJL524304 NTG524303:NTH524304 ODC524303:ODD524304 OMY524303:OMZ524304 OWU524303:OWV524304 PGQ524303:PGR524304 PQM524303:PQN524304 QAI524303:QAJ524304 QKE524303:QKF524304 QUA524303:QUB524304 RDW524303:RDX524304 RNS524303:RNT524304 RXO524303:RXP524304 SHK524303:SHL524304 SRG524303:SRH524304 TBC524303:TBD524304 TKY524303:TKZ524304 TUU524303:TUV524304 UEQ524303:UER524304 UOM524303:UON524304 UYI524303:UYJ524304 VIE524303:VIF524304 VSA524303:VSB524304 WBW524303:WBX524304 WLS524303:WLT524304 WVO524303:WVP524304 JFC983032:JFD983032 JC589839:JD589840 SY589839:SZ589840 ACU589839:ACV589840 AMQ589839:AMR589840 AWM589839:AWN589840 BGI589839:BGJ589840 BQE589839:BQF589840 CAA589839:CAB589840 CJW589839:CJX589840 CTS589839:CTT589840 DDO589839:DDP589840 DNK589839:DNL589840 DXG589839:DXH589840 EHC589839:EHD589840 EQY589839:EQZ589840 FAU589839:FAV589840 FKQ589839:FKR589840 FUM589839:FUN589840 GEI589839:GEJ589840 GOE589839:GOF589840 GYA589839:GYB589840 HHW589839:HHX589840 HRS589839:HRT589840 IBO589839:IBP589840 ILK589839:ILL589840 IVG589839:IVH589840 JFC589839:JFD589840 JOY589839:JOZ589840 JYU589839:JYV589840 KIQ589839:KIR589840 KSM589839:KSN589840 LCI589839:LCJ589840 LME589839:LMF589840 LWA589839:LWB589840 MFW589839:MFX589840 MPS589839:MPT589840 MZO589839:MZP589840 NJK589839:NJL589840 NTG589839:NTH589840 ODC589839:ODD589840 OMY589839:OMZ589840 OWU589839:OWV589840 PGQ589839:PGR589840 PQM589839:PQN589840 QAI589839:QAJ589840 QKE589839:QKF589840 QUA589839:QUB589840 RDW589839:RDX589840 RNS589839:RNT589840 RXO589839:RXP589840 SHK589839:SHL589840 SRG589839:SRH589840 TBC589839:TBD589840 TKY589839:TKZ589840 TUU589839:TUV589840 UEQ589839:UER589840 UOM589839:UON589840 UYI589839:UYJ589840 VIE589839:VIF589840 VSA589839:VSB589840 WBW589839:WBX589840 WLS589839:WLT589840 WVO589839:WVP589840 JOY983032:JOZ983032 JC655375:JD655376 SY655375:SZ655376 ACU655375:ACV655376 AMQ655375:AMR655376 AWM655375:AWN655376 BGI655375:BGJ655376 BQE655375:BQF655376 CAA655375:CAB655376 CJW655375:CJX655376 CTS655375:CTT655376 DDO655375:DDP655376 DNK655375:DNL655376 DXG655375:DXH655376 EHC655375:EHD655376 EQY655375:EQZ655376 FAU655375:FAV655376 FKQ655375:FKR655376 FUM655375:FUN655376 GEI655375:GEJ655376 GOE655375:GOF655376 GYA655375:GYB655376 HHW655375:HHX655376 HRS655375:HRT655376 IBO655375:IBP655376 ILK655375:ILL655376 IVG655375:IVH655376 JFC655375:JFD655376 JOY655375:JOZ655376 JYU655375:JYV655376 KIQ655375:KIR655376 KSM655375:KSN655376 LCI655375:LCJ655376 LME655375:LMF655376 LWA655375:LWB655376 MFW655375:MFX655376 MPS655375:MPT655376 MZO655375:MZP655376 NJK655375:NJL655376 NTG655375:NTH655376 ODC655375:ODD655376 OMY655375:OMZ655376 OWU655375:OWV655376 PGQ655375:PGR655376 PQM655375:PQN655376 QAI655375:QAJ655376 QKE655375:QKF655376 QUA655375:QUB655376 RDW655375:RDX655376 RNS655375:RNT655376 RXO655375:RXP655376 SHK655375:SHL655376 SRG655375:SRH655376 TBC655375:TBD655376 TKY655375:TKZ655376 TUU655375:TUV655376 UEQ655375:UER655376 UOM655375:UON655376 UYI655375:UYJ655376 VIE655375:VIF655376 VSA655375:VSB655376 WBW655375:WBX655376 WLS655375:WLT655376 WVO655375:WVP655376 JYU983032:JYV983032 JC720911:JD720912 SY720911:SZ720912 ACU720911:ACV720912 AMQ720911:AMR720912 AWM720911:AWN720912 BGI720911:BGJ720912 BQE720911:BQF720912 CAA720911:CAB720912 CJW720911:CJX720912 CTS720911:CTT720912 DDO720911:DDP720912 DNK720911:DNL720912 DXG720911:DXH720912 EHC720911:EHD720912 EQY720911:EQZ720912 FAU720911:FAV720912 FKQ720911:FKR720912 FUM720911:FUN720912 GEI720911:GEJ720912 GOE720911:GOF720912 GYA720911:GYB720912 HHW720911:HHX720912 HRS720911:HRT720912 IBO720911:IBP720912 ILK720911:ILL720912 IVG720911:IVH720912 JFC720911:JFD720912 JOY720911:JOZ720912 JYU720911:JYV720912 KIQ720911:KIR720912 KSM720911:KSN720912 LCI720911:LCJ720912 LME720911:LMF720912 LWA720911:LWB720912 MFW720911:MFX720912 MPS720911:MPT720912 MZO720911:MZP720912 NJK720911:NJL720912 NTG720911:NTH720912 ODC720911:ODD720912 OMY720911:OMZ720912 OWU720911:OWV720912 PGQ720911:PGR720912 PQM720911:PQN720912 QAI720911:QAJ720912 QKE720911:QKF720912 QUA720911:QUB720912 RDW720911:RDX720912 RNS720911:RNT720912 RXO720911:RXP720912 SHK720911:SHL720912 SRG720911:SRH720912 TBC720911:TBD720912 TKY720911:TKZ720912 TUU720911:TUV720912 UEQ720911:UER720912 UOM720911:UON720912 UYI720911:UYJ720912 VIE720911:VIF720912 VSA720911:VSB720912 WBW720911:WBX720912 WLS720911:WLT720912 WVO720911:WVP720912 KIQ983032:KIR983032 JC786447:JD786448 SY786447:SZ786448 ACU786447:ACV786448 AMQ786447:AMR786448 AWM786447:AWN786448 BGI786447:BGJ786448 BQE786447:BQF786448 CAA786447:CAB786448 CJW786447:CJX786448 CTS786447:CTT786448 DDO786447:DDP786448 DNK786447:DNL786448 DXG786447:DXH786448 EHC786447:EHD786448 EQY786447:EQZ786448 FAU786447:FAV786448 FKQ786447:FKR786448 FUM786447:FUN786448 GEI786447:GEJ786448 GOE786447:GOF786448 GYA786447:GYB786448 HHW786447:HHX786448 HRS786447:HRT786448 IBO786447:IBP786448 ILK786447:ILL786448 IVG786447:IVH786448 JFC786447:JFD786448 JOY786447:JOZ786448 JYU786447:JYV786448 KIQ786447:KIR786448 KSM786447:KSN786448 LCI786447:LCJ786448 LME786447:LMF786448 LWA786447:LWB786448 MFW786447:MFX786448 MPS786447:MPT786448 MZO786447:MZP786448 NJK786447:NJL786448 NTG786447:NTH786448 ODC786447:ODD786448 OMY786447:OMZ786448 OWU786447:OWV786448 PGQ786447:PGR786448 PQM786447:PQN786448 QAI786447:QAJ786448 QKE786447:QKF786448 QUA786447:QUB786448 RDW786447:RDX786448 RNS786447:RNT786448 RXO786447:RXP786448 SHK786447:SHL786448 SRG786447:SRH786448 TBC786447:TBD786448 TKY786447:TKZ786448 TUU786447:TUV786448 UEQ786447:UER786448 UOM786447:UON786448 UYI786447:UYJ786448 VIE786447:VIF786448 VSA786447:VSB786448 WBW786447:WBX786448 WLS786447:WLT786448 WVO786447:WVP786448 KSM983032:KSN983032 JC851983:JD851984 SY851983:SZ851984 ACU851983:ACV851984 AMQ851983:AMR851984 AWM851983:AWN851984 BGI851983:BGJ851984 BQE851983:BQF851984 CAA851983:CAB851984 CJW851983:CJX851984 CTS851983:CTT851984 DDO851983:DDP851984 DNK851983:DNL851984 DXG851983:DXH851984 EHC851983:EHD851984 EQY851983:EQZ851984 FAU851983:FAV851984 FKQ851983:FKR851984 FUM851983:FUN851984 GEI851983:GEJ851984 GOE851983:GOF851984 GYA851983:GYB851984 HHW851983:HHX851984 HRS851983:HRT851984 IBO851983:IBP851984 ILK851983:ILL851984 IVG851983:IVH851984 JFC851983:JFD851984 JOY851983:JOZ851984 JYU851983:JYV851984 KIQ851983:KIR851984 KSM851983:KSN851984 LCI851983:LCJ851984 LME851983:LMF851984 LWA851983:LWB851984 MFW851983:MFX851984 MPS851983:MPT851984 MZO851983:MZP851984 NJK851983:NJL851984 NTG851983:NTH851984 ODC851983:ODD851984 OMY851983:OMZ851984 OWU851983:OWV851984 PGQ851983:PGR851984 PQM851983:PQN851984 QAI851983:QAJ851984 QKE851983:QKF851984 QUA851983:QUB851984 RDW851983:RDX851984 RNS851983:RNT851984 RXO851983:RXP851984 SHK851983:SHL851984 SRG851983:SRH851984 TBC851983:TBD851984 TKY851983:TKZ851984 TUU851983:TUV851984 UEQ851983:UER851984 UOM851983:UON851984 UYI851983:UYJ851984 VIE851983:VIF851984 VSA851983:VSB851984 WBW851983:WBX851984 WLS851983:WLT851984 WVO851983:WVP851984 LCI983032:LCJ983032 JC917519:JD917520 SY917519:SZ917520 ACU917519:ACV917520 AMQ917519:AMR917520 AWM917519:AWN917520 BGI917519:BGJ917520 BQE917519:BQF917520 CAA917519:CAB917520 CJW917519:CJX917520 CTS917519:CTT917520 DDO917519:DDP917520 DNK917519:DNL917520 DXG917519:DXH917520 EHC917519:EHD917520 EQY917519:EQZ917520 FAU917519:FAV917520 FKQ917519:FKR917520 FUM917519:FUN917520 GEI917519:GEJ917520 GOE917519:GOF917520 GYA917519:GYB917520 HHW917519:HHX917520 HRS917519:HRT917520 IBO917519:IBP917520 ILK917519:ILL917520 IVG917519:IVH917520 JFC917519:JFD917520 JOY917519:JOZ917520 JYU917519:JYV917520 KIQ917519:KIR917520 KSM917519:KSN917520 LCI917519:LCJ917520 LME917519:LMF917520 LWA917519:LWB917520 MFW917519:MFX917520 MPS917519:MPT917520 MZO917519:MZP917520 NJK917519:NJL917520 NTG917519:NTH917520 ODC917519:ODD917520 OMY917519:OMZ917520 OWU917519:OWV917520 PGQ917519:PGR917520 PQM917519:PQN917520 QAI917519:QAJ917520 QKE917519:QKF917520 QUA917519:QUB917520 RDW917519:RDX917520 RNS917519:RNT917520 RXO917519:RXP917520 SHK917519:SHL917520 SRG917519:SRH917520 TBC917519:TBD917520 TKY917519:TKZ917520 TUU917519:TUV917520 UEQ917519:UER917520 UOM917519:UON917520 UYI917519:UYJ917520 VIE917519:VIF917520 VSA917519:VSB917520 WBW917519:WBX917520 WLS917519:WLT917520 WVO917519:WVP917520 LME983032:LMF983032 JC983055:JD983056 SY983055:SZ983056 ACU983055:ACV983056 AMQ983055:AMR983056 AWM983055:AWN983056 BGI983055:BGJ983056 BQE983055:BQF983056 CAA983055:CAB983056 CJW983055:CJX983056 CTS983055:CTT983056 DDO983055:DDP983056 DNK983055:DNL983056 DXG983055:DXH983056 EHC983055:EHD983056 EQY983055:EQZ983056 FAU983055:FAV983056 FKQ983055:FKR983056 FUM983055:FUN983056 GEI983055:GEJ983056 GOE983055:GOF983056 GYA983055:GYB983056 HHW983055:HHX983056 HRS983055:HRT983056 IBO983055:IBP983056 ILK983055:ILL983056 IVG983055:IVH983056 JFC983055:JFD983056 JOY983055:JOZ983056 JYU983055:JYV983056 KIQ983055:KIR983056 KSM983055:KSN983056 LCI983055:LCJ983056 LME983055:LMF983056 LWA983055:LWB983056 MFW983055:MFX983056 MPS983055:MPT983056 MZO983055:MZP983056 NJK983055:NJL983056 NTG983055:NTH983056 ODC983055:ODD983056 OMY983055:OMZ983056 OWU983055:OWV983056 PGQ983055:PGR983056 PQM983055:PQN983056 QAI983055:QAJ983056 QKE983055:QKF983056 QUA983055:QUB983056 RDW983055:RDX983056 RNS983055:RNT983056 RXO983055:RXP983056 SHK983055:SHL983056 SRG983055:SRH983056 TBC983055:TBD983056 TKY983055:TKZ983056 TUU983055:TUV983056 UEQ983055:UER983056 UOM983055:UON983056 UYI983055:UYJ983056 VIE983055:VIF983056 VSA983055:VSB983056 WBW983055:WBX983056 WLS983055:WLT983056 WVO983055:WVP983056 LWA983032:LWB983032 JC65534:JD65535 SY65534:SZ65535 ACU65534:ACV65535 AMQ65534:AMR65535 AWM65534:AWN65535 BGI65534:BGJ65535 BQE65534:BQF65535 CAA65534:CAB65535 CJW65534:CJX65535 CTS65534:CTT65535 DDO65534:DDP65535 DNK65534:DNL65535 DXG65534:DXH65535 EHC65534:EHD65535 EQY65534:EQZ65535 FAU65534:FAV65535 FKQ65534:FKR65535 FUM65534:FUN65535 GEI65534:GEJ65535 GOE65534:GOF65535 GYA65534:GYB65535 HHW65534:HHX65535 HRS65534:HRT65535 IBO65534:IBP65535 ILK65534:ILL65535 IVG65534:IVH65535 JFC65534:JFD65535 JOY65534:JOZ65535 JYU65534:JYV65535 KIQ65534:KIR65535 KSM65534:KSN65535 LCI65534:LCJ65535 LME65534:LMF65535 LWA65534:LWB65535 MFW65534:MFX65535 MPS65534:MPT65535 MZO65534:MZP65535 NJK65534:NJL65535 NTG65534:NTH65535 ODC65534:ODD65535 OMY65534:OMZ65535 OWU65534:OWV65535 PGQ65534:PGR65535 PQM65534:PQN65535 QAI65534:QAJ65535 QKE65534:QKF65535 QUA65534:QUB65535 RDW65534:RDX65535 RNS65534:RNT65535 RXO65534:RXP65535 SHK65534:SHL65535 SRG65534:SRH65535 TBC65534:TBD65535 TKY65534:TKZ65535 TUU65534:TUV65535 UEQ65534:UER65535 UOM65534:UON65535 UYI65534:UYJ65535 VIE65534:VIF65535 VSA65534:VSB65535 WBW65534:WBX65535 WLS65534:WLT65535 WVO65534:WVP65535 MFW983032:MFX983032 JC131070:JD131071 SY131070:SZ131071 ACU131070:ACV131071 AMQ131070:AMR131071 AWM131070:AWN131071 BGI131070:BGJ131071 BQE131070:BQF131071 CAA131070:CAB131071 CJW131070:CJX131071 CTS131070:CTT131071 DDO131070:DDP131071 DNK131070:DNL131071 DXG131070:DXH131071 EHC131070:EHD131071 EQY131070:EQZ131071 FAU131070:FAV131071 FKQ131070:FKR131071 FUM131070:FUN131071 GEI131070:GEJ131071 GOE131070:GOF131071 GYA131070:GYB131071 HHW131070:HHX131071 HRS131070:HRT131071 IBO131070:IBP131071 ILK131070:ILL131071 IVG131070:IVH131071 JFC131070:JFD131071 JOY131070:JOZ131071 JYU131070:JYV131071 KIQ131070:KIR131071 KSM131070:KSN131071 LCI131070:LCJ131071 LME131070:LMF131071 LWA131070:LWB131071 MFW131070:MFX131071 MPS131070:MPT131071 MZO131070:MZP131071 NJK131070:NJL131071 NTG131070:NTH131071 ODC131070:ODD131071 OMY131070:OMZ131071 OWU131070:OWV131071 PGQ131070:PGR131071 PQM131070:PQN131071 QAI131070:QAJ131071 QKE131070:QKF131071 QUA131070:QUB131071 RDW131070:RDX131071 RNS131070:RNT131071 RXO131070:RXP131071 SHK131070:SHL131071 SRG131070:SRH131071 TBC131070:TBD131071 TKY131070:TKZ131071 TUU131070:TUV131071 UEQ131070:UER131071 UOM131070:UON131071 UYI131070:UYJ131071 VIE131070:VIF131071 VSA131070:VSB131071 WBW131070:WBX131071 WLS131070:WLT131071 WVO131070:WVP131071 MPS983032:MPT983032 JC196606:JD196607 SY196606:SZ196607 ACU196606:ACV196607 AMQ196606:AMR196607 AWM196606:AWN196607 BGI196606:BGJ196607 BQE196606:BQF196607 CAA196606:CAB196607 CJW196606:CJX196607 CTS196606:CTT196607 DDO196606:DDP196607 DNK196606:DNL196607 DXG196606:DXH196607 EHC196606:EHD196607 EQY196606:EQZ196607 FAU196606:FAV196607 FKQ196606:FKR196607 FUM196606:FUN196607 GEI196606:GEJ196607 GOE196606:GOF196607 GYA196606:GYB196607 HHW196606:HHX196607 HRS196606:HRT196607 IBO196606:IBP196607 ILK196606:ILL196607 IVG196606:IVH196607 JFC196606:JFD196607 JOY196606:JOZ196607 JYU196606:JYV196607 KIQ196606:KIR196607 KSM196606:KSN196607 LCI196606:LCJ196607 LME196606:LMF196607 LWA196606:LWB196607 MFW196606:MFX196607 MPS196606:MPT196607 MZO196606:MZP196607 NJK196606:NJL196607 NTG196606:NTH196607 ODC196606:ODD196607 OMY196606:OMZ196607 OWU196606:OWV196607 PGQ196606:PGR196607 PQM196606:PQN196607 QAI196606:QAJ196607 QKE196606:QKF196607 QUA196606:QUB196607 RDW196606:RDX196607 RNS196606:RNT196607 RXO196606:RXP196607 SHK196606:SHL196607 SRG196606:SRH196607 TBC196606:TBD196607 TKY196606:TKZ196607 TUU196606:TUV196607 UEQ196606:UER196607 UOM196606:UON196607 UYI196606:UYJ196607 VIE196606:VIF196607 VSA196606:VSB196607 WBW196606:WBX196607 WLS196606:WLT196607 WVO196606:WVP196607 MZO983032:MZP983032 JC262142:JD262143 SY262142:SZ262143 ACU262142:ACV262143 AMQ262142:AMR262143 AWM262142:AWN262143 BGI262142:BGJ262143 BQE262142:BQF262143 CAA262142:CAB262143 CJW262142:CJX262143 CTS262142:CTT262143 DDO262142:DDP262143 DNK262142:DNL262143 DXG262142:DXH262143 EHC262142:EHD262143 EQY262142:EQZ262143 FAU262142:FAV262143 FKQ262142:FKR262143 FUM262142:FUN262143 GEI262142:GEJ262143 GOE262142:GOF262143 GYA262142:GYB262143 HHW262142:HHX262143 HRS262142:HRT262143 IBO262142:IBP262143 ILK262142:ILL262143 IVG262142:IVH262143 JFC262142:JFD262143 JOY262142:JOZ262143 JYU262142:JYV262143 KIQ262142:KIR262143 KSM262142:KSN262143 LCI262142:LCJ262143 LME262142:LMF262143 LWA262142:LWB262143 MFW262142:MFX262143 MPS262142:MPT262143 MZO262142:MZP262143 NJK262142:NJL262143 NTG262142:NTH262143 ODC262142:ODD262143 OMY262142:OMZ262143 OWU262142:OWV262143 PGQ262142:PGR262143 PQM262142:PQN262143 QAI262142:QAJ262143 QKE262142:QKF262143 QUA262142:QUB262143 RDW262142:RDX262143 RNS262142:RNT262143 RXO262142:RXP262143 SHK262142:SHL262143 SRG262142:SRH262143 TBC262142:TBD262143 TKY262142:TKZ262143 TUU262142:TUV262143 UEQ262142:UER262143 UOM262142:UON262143 UYI262142:UYJ262143 VIE262142:VIF262143 VSA262142:VSB262143 WBW262142:WBX262143 WLS262142:WLT262143 WVO262142:WVP262143 NJK983032:NJL983032 JC327678:JD327679 SY327678:SZ327679 ACU327678:ACV327679 AMQ327678:AMR327679 AWM327678:AWN327679 BGI327678:BGJ327679 BQE327678:BQF327679 CAA327678:CAB327679 CJW327678:CJX327679 CTS327678:CTT327679 DDO327678:DDP327679 DNK327678:DNL327679 DXG327678:DXH327679 EHC327678:EHD327679 EQY327678:EQZ327679 FAU327678:FAV327679 FKQ327678:FKR327679 FUM327678:FUN327679 GEI327678:GEJ327679 GOE327678:GOF327679 GYA327678:GYB327679 HHW327678:HHX327679 HRS327678:HRT327679 IBO327678:IBP327679 ILK327678:ILL327679 IVG327678:IVH327679 JFC327678:JFD327679 JOY327678:JOZ327679 JYU327678:JYV327679 KIQ327678:KIR327679 KSM327678:KSN327679 LCI327678:LCJ327679 LME327678:LMF327679 LWA327678:LWB327679 MFW327678:MFX327679 MPS327678:MPT327679 MZO327678:MZP327679 NJK327678:NJL327679 NTG327678:NTH327679 ODC327678:ODD327679 OMY327678:OMZ327679 OWU327678:OWV327679 PGQ327678:PGR327679 PQM327678:PQN327679 QAI327678:QAJ327679 QKE327678:QKF327679 QUA327678:QUB327679 RDW327678:RDX327679 RNS327678:RNT327679 RXO327678:RXP327679 SHK327678:SHL327679 SRG327678:SRH327679 TBC327678:TBD327679 TKY327678:TKZ327679 TUU327678:TUV327679 UEQ327678:UER327679 UOM327678:UON327679 UYI327678:UYJ327679 VIE327678:VIF327679 VSA327678:VSB327679 WBW327678:WBX327679 WLS327678:WLT327679 WVO327678:WVP327679 NTG983032:NTH983032 JC393214:JD393215 SY393214:SZ393215 ACU393214:ACV393215 AMQ393214:AMR393215 AWM393214:AWN393215 BGI393214:BGJ393215 BQE393214:BQF393215 CAA393214:CAB393215 CJW393214:CJX393215 CTS393214:CTT393215 DDO393214:DDP393215 DNK393214:DNL393215 DXG393214:DXH393215 EHC393214:EHD393215 EQY393214:EQZ393215 FAU393214:FAV393215 FKQ393214:FKR393215 FUM393214:FUN393215 GEI393214:GEJ393215 GOE393214:GOF393215 GYA393214:GYB393215 HHW393214:HHX393215 HRS393214:HRT393215 IBO393214:IBP393215 ILK393214:ILL393215 IVG393214:IVH393215 JFC393214:JFD393215 JOY393214:JOZ393215 JYU393214:JYV393215 KIQ393214:KIR393215 KSM393214:KSN393215 LCI393214:LCJ393215 LME393214:LMF393215 LWA393214:LWB393215 MFW393214:MFX393215 MPS393214:MPT393215 MZO393214:MZP393215 NJK393214:NJL393215 NTG393214:NTH393215 ODC393214:ODD393215 OMY393214:OMZ393215 OWU393214:OWV393215 PGQ393214:PGR393215 PQM393214:PQN393215 QAI393214:QAJ393215 QKE393214:QKF393215 QUA393214:QUB393215 RDW393214:RDX393215 RNS393214:RNT393215 RXO393214:RXP393215 SHK393214:SHL393215 SRG393214:SRH393215 TBC393214:TBD393215 TKY393214:TKZ393215 TUU393214:TUV393215 UEQ393214:UER393215 UOM393214:UON393215 UYI393214:UYJ393215 VIE393214:VIF393215 VSA393214:VSB393215 WBW393214:WBX393215 WLS393214:WLT393215 WVO393214:WVP393215 ODC983032:ODD983032 JC458750:JD458751 SY458750:SZ458751 ACU458750:ACV458751 AMQ458750:AMR458751 AWM458750:AWN458751 BGI458750:BGJ458751 BQE458750:BQF458751 CAA458750:CAB458751 CJW458750:CJX458751 CTS458750:CTT458751 DDO458750:DDP458751 DNK458750:DNL458751 DXG458750:DXH458751 EHC458750:EHD458751 EQY458750:EQZ458751 FAU458750:FAV458751 FKQ458750:FKR458751 FUM458750:FUN458751 GEI458750:GEJ458751 GOE458750:GOF458751 GYA458750:GYB458751 HHW458750:HHX458751 HRS458750:HRT458751 IBO458750:IBP458751 ILK458750:ILL458751 IVG458750:IVH458751 JFC458750:JFD458751 JOY458750:JOZ458751 JYU458750:JYV458751 KIQ458750:KIR458751 KSM458750:KSN458751 LCI458750:LCJ458751 LME458750:LMF458751 LWA458750:LWB458751 MFW458750:MFX458751 MPS458750:MPT458751 MZO458750:MZP458751 NJK458750:NJL458751 NTG458750:NTH458751 ODC458750:ODD458751 OMY458750:OMZ458751 OWU458750:OWV458751 PGQ458750:PGR458751 PQM458750:PQN458751 QAI458750:QAJ458751 QKE458750:QKF458751 QUA458750:QUB458751 RDW458750:RDX458751 RNS458750:RNT458751 RXO458750:RXP458751 SHK458750:SHL458751 SRG458750:SRH458751 TBC458750:TBD458751 TKY458750:TKZ458751 TUU458750:TUV458751 UEQ458750:UER458751 UOM458750:UON458751 UYI458750:UYJ458751 VIE458750:VIF458751 VSA458750:VSB458751 WBW458750:WBX458751 WLS458750:WLT458751 WVO458750:WVP458751 OMY983032:OMZ983032 JC524286:JD524287 SY524286:SZ524287 ACU524286:ACV524287 AMQ524286:AMR524287 AWM524286:AWN524287 BGI524286:BGJ524287 BQE524286:BQF524287 CAA524286:CAB524287 CJW524286:CJX524287 CTS524286:CTT524287 DDO524286:DDP524287 DNK524286:DNL524287 DXG524286:DXH524287 EHC524286:EHD524287 EQY524286:EQZ524287 FAU524286:FAV524287 FKQ524286:FKR524287 FUM524286:FUN524287 GEI524286:GEJ524287 GOE524286:GOF524287 GYA524286:GYB524287 HHW524286:HHX524287 HRS524286:HRT524287 IBO524286:IBP524287 ILK524286:ILL524287 IVG524286:IVH524287 JFC524286:JFD524287 JOY524286:JOZ524287 JYU524286:JYV524287 KIQ524286:KIR524287 KSM524286:KSN524287 LCI524286:LCJ524287 LME524286:LMF524287 LWA524286:LWB524287 MFW524286:MFX524287 MPS524286:MPT524287 MZO524286:MZP524287 NJK524286:NJL524287 NTG524286:NTH524287 ODC524286:ODD524287 OMY524286:OMZ524287 OWU524286:OWV524287 PGQ524286:PGR524287 PQM524286:PQN524287 QAI524286:QAJ524287 QKE524286:QKF524287 QUA524286:QUB524287 RDW524286:RDX524287 RNS524286:RNT524287 RXO524286:RXP524287 SHK524286:SHL524287 SRG524286:SRH524287 TBC524286:TBD524287 TKY524286:TKZ524287 TUU524286:TUV524287 UEQ524286:UER524287 UOM524286:UON524287 UYI524286:UYJ524287 VIE524286:VIF524287 VSA524286:VSB524287 WBW524286:WBX524287 WLS524286:WLT524287 WVO524286:WVP524287 OWU983032:OWV983032 JC589822:JD589823 SY589822:SZ589823 ACU589822:ACV589823 AMQ589822:AMR589823 AWM589822:AWN589823 BGI589822:BGJ589823 BQE589822:BQF589823 CAA589822:CAB589823 CJW589822:CJX589823 CTS589822:CTT589823 DDO589822:DDP589823 DNK589822:DNL589823 DXG589822:DXH589823 EHC589822:EHD589823 EQY589822:EQZ589823 FAU589822:FAV589823 FKQ589822:FKR589823 FUM589822:FUN589823 GEI589822:GEJ589823 GOE589822:GOF589823 GYA589822:GYB589823 HHW589822:HHX589823 HRS589822:HRT589823 IBO589822:IBP589823 ILK589822:ILL589823 IVG589822:IVH589823 JFC589822:JFD589823 JOY589822:JOZ589823 JYU589822:JYV589823 KIQ589822:KIR589823 KSM589822:KSN589823 LCI589822:LCJ589823 LME589822:LMF589823 LWA589822:LWB589823 MFW589822:MFX589823 MPS589822:MPT589823 MZO589822:MZP589823 NJK589822:NJL589823 NTG589822:NTH589823 ODC589822:ODD589823 OMY589822:OMZ589823 OWU589822:OWV589823 PGQ589822:PGR589823 PQM589822:PQN589823 QAI589822:QAJ589823 QKE589822:QKF589823 QUA589822:QUB589823 RDW589822:RDX589823 RNS589822:RNT589823 RXO589822:RXP589823 SHK589822:SHL589823 SRG589822:SRH589823 TBC589822:TBD589823 TKY589822:TKZ589823 TUU589822:TUV589823 UEQ589822:UER589823 UOM589822:UON589823 UYI589822:UYJ589823 VIE589822:VIF589823 VSA589822:VSB589823 WBW589822:WBX589823 WLS589822:WLT589823 WVO589822:WVP589823 PGQ983032:PGR983032 JC655358:JD655359 SY655358:SZ655359 ACU655358:ACV655359 AMQ655358:AMR655359 AWM655358:AWN655359 BGI655358:BGJ655359 BQE655358:BQF655359 CAA655358:CAB655359 CJW655358:CJX655359 CTS655358:CTT655359 DDO655358:DDP655359 DNK655358:DNL655359 DXG655358:DXH655359 EHC655358:EHD655359 EQY655358:EQZ655359 FAU655358:FAV655359 FKQ655358:FKR655359 FUM655358:FUN655359 GEI655358:GEJ655359 GOE655358:GOF655359 GYA655358:GYB655359 HHW655358:HHX655359 HRS655358:HRT655359 IBO655358:IBP655359 ILK655358:ILL655359 IVG655358:IVH655359 JFC655358:JFD655359 JOY655358:JOZ655359 JYU655358:JYV655359 KIQ655358:KIR655359 KSM655358:KSN655359 LCI655358:LCJ655359 LME655358:LMF655359 LWA655358:LWB655359 MFW655358:MFX655359 MPS655358:MPT655359 MZO655358:MZP655359 NJK655358:NJL655359 NTG655358:NTH655359 ODC655358:ODD655359 OMY655358:OMZ655359 OWU655358:OWV655359 PGQ655358:PGR655359 PQM655358:PQN655359 QAI655358:QAJ655359 QKE655358:QKF655359 QUA655358:QUB655359 RDW655358:RDX655359 RNS655358:RNT655359 RXO655358:RXP655359 SHK655358:SHL655359 SRG655358:SRH655359 TBC655358:TBD655359 TKY655358:TKZ655359 TUU655358:TUV655359 UEQ655358:UER655359 UOM655358:UON655359 UYI655358:UYJ655359 VIE655358:VIF655359 VSA655358:VSB655359 WBW655358:WBX655359 WLS655358:WLT655359 WVO655358:WVP655359 PQM983032:PQN983032 JC720894:JD720895 SY720894:SZ720895 ACU720894:ACV720895 AMQ720894:AMR720895 AWM720894:AWN720895 BGI720894:BGJ720895 BQE720894:BQF720895 CAA720894:CAB720895 CJW720894:CJX720895 CTS720894:CTT720895 DDO720894:DDP720895 DNK720894:DNL720895 DXG720894:DXH720895 EHC720894:EHD720895 EQY720894:EQZ720895 FAU720894:FAV720895 FKQ720894:FKR720895 FUM720894:FUN720895 GEI720894:GEJ720895 GOE720894:GOF720895 GYA720894:GYB720895 HHW720894:HHX720895 HRS720894:HRT720895 IBO720894:IBP720895 ILK720894:ILL720895 IVG720894:IVH720895 JFC720894:JFD720895 JOY720894:JOZ720895 JYU720894:JYV720895 KIQ720894:KIR720895 KSM720894:KSN720895 LCI720894:LCJ720895 LME720894:LMF720895 LWA720894:LWB720895 MFW720894:MFX720895 MPS720894:MPT720895 MZO720894:MZP720895 NJK720894:NJL720895 NTG720894:NTH720895 ODC720894:ODD720895 OMY720894:OMZ720895 OWU720894:OWV720895 PGQ720894:PGR720895 PQM720894:PQN720895 QAI720894:QAJ720895 QKE720894:QKF720895 QUA720894:QUB720895 RDW720894:RDX720895 RNS720894:RNT720895 RXO720894:RXP720895 SHK720894:SHL720895 SRG720894:SRH720895 TBC720894:TBD720895 TKY720894:TKZ720895 TUU720894:TUV720895 UEQ720894:UER720895 UOM720894:UON720895 UYI720894:UYJ720895 VIE720894:VIF720895 VSA720894:VSB720895 WBW720894:WBX720895 WLS720894:WLT720895 WVO720894:WVP720895 QAI983032:QAJ983032 JC786430:JD786431 SY786430:SZ786431 ACU786430:ACV786431 AMQ786430:AMR786431 AWM786430:AWN786431 BGI786430:BGJ786431 BQE786430:BQF786431 CAA786430:CAB786431 CJW786430:CJX786431 CTS786430:CTT786431 DDO786430:DDP786431 DNK786430:DNL786431 DXG786430:DXH786431 EHC786430:EHD786431 EQY786430:EQZ786431 FAU786430:FAV786431 FKQ786430:FKR786431 FUM786430:FUN786431 GEI786430:GEJ786431 GOE786430:GOF786431 GYA786430:GYB786431 HHW786430:HHX786431 HRS786430:HRT786431 IBO786430:IBP786431 ILK786430:ILL786431 IVG786430:IVH786431 JFC786430:JFD786431 JOY786430:JOZ786431 JYU786430:JYV786431 KIQ786430:KIR786431 KSM786430:KSN786431 LCI786430:LCJ786431 LME786430:LMF786431 LWA786430:LWB786431 MFW786430:MFX786431 MPS786430:MPT786431 MZO786430:MZP786431 NJK786430:NJL786431 NTG786430:NTH786431 ODC786430:ODD786431 OMY786430:OMZ786431 OWU786430:OWV786431 PGQ786430:PGR786431 PQM786430:PQN786431 QAI786430:QAJ786431 QKE786430:QKF786431 QUA786430:QUB786431 RDW786430:RDX786431 RNS786430:RNT786431 RXO786430:RXP786431 SHK786430:SHL786431 SRG786430:SRH786431 TBC786430:TBD786431 TKY786430:TKZ786431 TUU786430:TUV786431 UEQ786430:UER786431 UOM786430:UON786431 UYI786430:UYJ786431 VIE786430:VIF786431 VSA786430:VSB786431 WBW786430:WBX786431 WLS786430:WLT786431 WVO786430:WVP786431 QKE983032:QKF983032 JC851966:JD851967 SY851966:SZ851967 ACU851966:ACV851967 AMQ851966:AMR851967 AWM851966:AWN851967 BGI851966:BGJ851967 BQE851966:BQF851967 CAA851966:CAB851967 CJW851966:CJX851967 CTS851966:CTT851967 DDO851966:DDP851967 DNK851966:DNL851967 DXG851966:DXH851967 EHC851966:EHD851967 EQY851966:EQZ851967 FAU851966:FAV851967 FKQ851966:FKR851967 FUM851966:FUN851967 GEI851966:GEJ851967 GOE851966:GOF851967 GYA851966:GYB851967 HHW851966:HHX851967 HRS851966:HRT851967 IBO851966:IBP851967 ILK851966:ILL851967 IVG851966:IVH851967 JFC851966:JFD851967 JOY851966:JOZ851967 JYU851966:JYV851967 KIQ851966:KIR851967 KSM851966:KSN851967 LCI851966:LCJ851967 LME851966:LMF851967 LWA851966:LWB851967 MFW851966:MFX851967 MPS851966:MPT851967 MZO851966:MZP851967 NJK851966:NJL851967 NTG851966:NTH851967 ODC851966:ODD851967 OMY851966:OMZ851967 OWU851966:OWV851967 PGQ851966:PGR851967 PQM851966:PQN851967 QAI851966:QAJ851967 QKE851966:QKF851967 QUA851966:QUB851967 RDW851966:RDX851967 RNS851966:RNT851967 RXO851966:RXP851967 SHK851966:SHL851967 SRG851966:SRH851967 TBC851966:TBD851967 TKY851966:TKZ851967 TUU851966:TUV851967 UEQ851966:UER851967 UOM851966:UON851967 UYI851966:UYJ851967 VIE851966:VIF851967 VSA851966:VSB851967 WBW851966:WBX851967 WLS851966:WLT851967 WVO851966:WVP851967 QUA983032:QUB983032 JC917502:JD917503 SY917502:SZ917503 ACU917502:ACV917503 AMQ917502:AMR917503 AWM917502:AWN917503 BGI917502:BGJ917503 BQE917502:BQF917503 CAA917502:CAB917503 CJW917502:CJX917503 CTS917502:CTT917503 DDO917502:DDP917503 DNK917502:DNL917503 DXG917502:DXH917503 EHC917502:EHD917503 EQY917502:EQZ917503 FAU917502:FAV917503 FKQ917502:FKR917503 FUM917502:FUN917503 GEI917502:GEJ917503 GOE917502:GOF917503 GYA917502:GYB917503 HHW917502:HHX917503 HRS917502:HRT917503 IBO917502:IBP917503 ILK917502:ILL917503 IVG917502:IVH917503 JFC917502:JFD917503 JOY917502:JOZ917503 JYU917502:JYV917503 KIQ917502:KIR917503 KSM917502:KSN917503 LCI917502:LCJ917503 LME917502:LMF917503 LWA917502:LWB917503 MFW917502:MFX917503 MPS917502:MPT917503 MZO917502:MZP917503 NJK917502:NJL917503 NTG917502:NTH917503 ODC917502:ODD917503 OMY917502:OMZ917503 OWU917502:OWV917503 PGQ917502:PGR917503 PQM917502:PQN917503 QAI917502:QAJ917503 QKE917502:QKF917503 QUA917502:QUB917503 RDW917502:RDX917503 RNS917502:RNT917503 RXO917502:RXP917503 SHK917502:SHL917503 SRG917502:SRH917503 TBC917502:TBD917503 TKY917502:TKZ917503 TUU917502:TUV917503 UEQ917502:UER917503 UOM917502:UON917503 UYI917502:UYJ917503 VIE917502:VIF917503 VSA917502:VSB917503 WBW917502:WBX917503 WLS917502:WLT917503 WVO917502:WVP917503 RDW983032:RDX983032 JC983038:JD983039 SY983038:SZ983039 ACU983038:ACV983039 AMQ983038:AMR983039 AWM983038:AWN983039 BGI983038:BGJ983039 BQE983038:BQF983039 CAA983038:CAB983039 CJW983038:CJX983039 CTS983038:CTT983039 DDO983038:DDP983039 DNK983038:DNL983039 DXG983038:DXH983039 EHC983038:EHD983039 EQY983038:EQZ983039 FAU983038:FAV983039 FKQ983038:FKR983039 FUM983038:FUN983039 GEI983038:GEJ983039 GOE983038:GOF983039 GYA983038:GYB983039 HHW983038:HHX983039 HRS983038:HRT983039 IBO983038:IBP983039 ILK983038:ILL983039 IVG983038:IVH983039 JFC983038:JFD983039 JOY983038:JOZ983039 JYU983038:JYV983039 KIQ983038:KIR983039 KSM983038:KSN983039 LCI983038:LCJ983039 LME983038:LMF983039 LWA983038:LWB983039 MFW983038:MFX983039 MPS983038:MPT983039 MZO983038:MZP983039 NJK983038:NJL983039 NTG983038:NTH983039 ODC983038:ODD983039 OMY983038:OMZ983039 OWU983038:OWV983039 PGQ983038:PGR983039 PQM983038:PQN983039 QAI983038:QAJ983039 QKE983038:QKF983039 QUA983038:QUB983039 RDW983038:RDX983039 RNS983038:RNT983039 RXO983038:RXP983039 SHK983038:SHL983039 SRG983038:SRH983039 TBC983038:TBD983039 TKY983038:TKZ983039 TUU983038:TUV983039 UEQ983038:UER983039 UOM983038:UON983039 UYI983038:UYJ983039 VIE983038:VIF983039 VSA983038:VSB983039 WBW983038:WBX983039 WLS983038:WLT983039 WVO983038:WVP983039 RNS983032:RNT983032 JC65528:JD65528 SY65528:SZ65528 ACU65528:ACV65528 AMQ65528:AMR65528 AWM65528:AWN65528 BGI65528:BGJ65528 BQE65528:BQF65528 CAA65528:CAB65528 CJW65528:CJX65528 CTS65528:CTT65528 DDO65528:DDP65528 DNK65528:DNL65528 DXG65528:DXH65528 EHC65528:EHD65528 EQY65528:EQZ65528 FAU65528:FAV65528 FKQ65528:FKR65528 FUM65528:FUN65528 GEI65528:GEJ65528 GOE65528:GOF65528 GYA65528:GYB65528 HHW65528:HHX65528 HRS65528:HRT65528 IBO65528:IBP65528 ILK65528:ILL65528 IVG65528:IVH65528 JFC65528:JFD65528 JOY65528:JOZ65528 JYU65528:JYV65528 KIQ65528:KIR65528 KSM65528:KSN65528 LCI65528:LCJ65528 LME65528:LMF65528 LWA65528:LWB65528 MFW65528:MFX65528 MPS65528:MPT65528 MZO65528:MZP65528 NJK65528:NJL65528 NTG65528:NTH65528 ODC65528:ODD65528 OMY65528:OMZ65528 OWU65528:OWV65528 PGQ65528:PGR65528 PQM65528:PQN65528 QAI65528:QAJ65528 QKE65528:QKF65528 QUA65528:QUB65528 RDW65528:RDX65528 RNS65528:RNT65528 RXO65528:RXP65528 SHK65528:SHL65528 SRG65528:SRH65528 TBC65528:TBD65528 TKY65528:TKZ65528 TUU65528:TUV65528 UEQ65528:UER65528 UOM65528:UON65528 UYI65528:UYJ65528 VIE65528:VIF65528 VSA65528:VSB65528 WBW65528:WBX65528 WLS65528:WLT65528 WVO65528:WVP65528 RXO983032:RXP983032 JC131064:JD131064 SY131064:SZ131064 ACU131064:ACV131064 AMQ131064:AMR131064 AWM131064:AWN131064 BGI131064:BGJ131064 BQE131064:BQF131064 CAA131064:CAB131064 CJW131064:CJX131064 CTS131064:CTT131064 DDO131064:DDP131064 DNK131064:DNL131064 DXG131064:DXH131064 EHC131064:EHD131064 EQY131064:EQZ131064 FAU131064:FAV131064 FKQ131064:FKR131064 FUM131064:FUN131064 GEI131064:GEJ131064 GOE131064:GOF131064 GYA131064:GYB131064 HHW131064:HHX131064 HRS131064:HRT131064 IBO131064:IBP131064 ILK131064:ILL131064 IVG131064:IVH131064 JFC131064:JFD131064 JOY131064:JOZ131064 JYU131064:JYV131064 KIQ131064:KIR131064 KSM131064:KSN131064 LCI131064:LCJ131064 LME131064:LMF131064 LWA131064:LWB131064 MFW131064:MFX131064 MPS131064:MPT131064 MZO131064:MZP131064 NJK131064:NJL131064 NTG131064:NTH131064 ODC131064:ODD131064 OMY131064:OMZ131064 OWU131064:OWV131064 PGQ131064:PGR131064 PQM131064:PQN131064 QAI131064:QAJ131064 QKE131064:QKF131064 QUA131064:QUB131064 RDW131064:RDX131064 RNS131064:RNT131064 RXO131064:RXP131064 SHK131064:SHL131064 SRG131064:SRH131064 TBC131064:TBD131064 TKY131064:TKZ131064 TUU131064:TUV131064 UEQ131064:UER131064 UOM131064:UON131064 UYI131064:UYJ131064 VIE131064:VIF131064 VSA131064:VSB131064 WBW131064:WBX131064 WLS131064:WLT131064 WVO131064:WVP131064 SHK983032:SHL983032 JC196600:JD196600 SY196600:SZ196600 ACU196600:ACV196600 AMQ196600:AMR196600 AWM196600:AWN196600 BGI196600:BGJ196600 BQE196600:BQF196600 CAA196600:CAB196600 CJW196600:CJX196600 CTS196600:CTT196600 DDO196600:DDP196600 DNK196600:DNL196600 DXG196600:DXH196600 EHC196600:EHD196600 EQY196600:EQZ196600 FAU196600:FAV196600 FKQ196600:FKR196600 FUM196600:FUN196600 GEI196600:GEJ196600 GOE196600:GOF196600 GYA196600:GYB196600 HHW196600:HHX196600 HRS196600:HRT196600 IBO196600:IBP196600 ILK196600:ILL196600 IVG196600:IVH196600 JFC196600:JFD196600 JOY196600:JOZ196600 JYU196600:JYV196600 KIQ196600:KIR196600 KSM196600:KSN196600 LCI196600:LCJ196600 LME196600:LMF196600 LWA196600:LWB196600 MFW196600:MFX196600 MPS196600:MPT196600 MZO196600:MZP196600 NJK196600:NJL196600 NTG196600:NTH196600 ODC196600:ODD196600 OMY196600:OMZ196600 OWU196600:OWV196600 PGQ196600:PGR196600 PQM196600:PQN196600 QAI196600:QAJ196600 QKE196600:QKF196600 QUA196600:QUB196600 RDW196600:RDX196600 RNS196600:RNT196600 RXO196600:RXP196600 SHK196600:SHL196600 SRG196600:SRH196600 TBC196600:TBD196600 TKY196600:TKZ196600 TUU196600:TUV196600 UEQ196600:UER196600 UOM196600:UON196600 UYI196600:UYJ196600 VIE196600:VIF196600 VSA196600:VSB196600 WBW196600:WBX196600 WLS196600:WLT196600 WVO196600:WVP196600 SRG983032:SRH983032 JC262136:JD262136 SY262136:SZ262136 ACU262136:ACV262136 AMQ262136:AMR262136 AWM262136:AWN262136 BGI262136:BGJ262136 BQE262136:BQF262136 CAA262136:CAB262136 CJW262136:CJX262136 CTS262136:CTT262136 DDO262136:DDP262136 DNK262136:DNL262136 DXG262136:DXH262136 EHC262136:EHD262136 EQY262136:EQZ262136 FAU262136:FAV262136 FKQ262136:FKR262136 FUM262136:FUN262136 GEI262136:GEJ262136 GOE262136:GOF262136 GYA262136:GYB262136 HHW262136:HHX262136 HRS262136:HRT262136 IBO262136:IBP262136 ILK262136:ILL262136 IVG262136:IVH262136 JFC262136:JFD262136 JOY262136:JOZ262136 JYU262136:JYV262136 KIQ262136:KIR262136 KSM262136:KSN262136 LCI262136:LCJ262136 LME262136:LMF262136 LWA262136:LWB262136 MFW262136:MFX262136 MPS262136:MPT262136 MZO262136:MZP262136 NJK262136:NJL262136 NTG262136:NTH262136 ODC262136:ODD262136 OMY262136:OMZ262136 OWU262136:OWV262136 PGQ262136:PGR262136 PQM262136:PQN262136 QAI262136:QAJ262136 QKE262136:QKF262136 QUA262136:QUB262136 RDW262136:RDX262136 RNS262136:RNT262136 RXO262136:RXP262136 SHK262136:SHL262136 SRG262136:SRH262136 TBC262136:TBD262136 TKY262136:TKZ262136 TUU262136:TUV262136 UEQ262136:UER262136 UOM262136:UON262136 UYI262136:UYJ262136 VIE262136:VIF262136 VSA262136:VSB262136 WBW262136:WBX262136 WLS262136:WLT262136 WVO262136:WVP262136 TBC983032:TBD983032 JC327672:JD327672 SY327672:SZ327672 ACU327672:ACV327672 AMQ327672:AMR327672 AWM327672:AWN327672 BGI327672:BGJ327672 BQE327672:BQF327672 CAA327672:CAB327672 CJW327672:CJX327672 CTS327672:CTT327672 DDO327672:DDP327672 DNK327672:DNL327672 DXG327672:DXH327672 EHC327672:EHD327672 EQY327672:EQZ327672 FAU327672:FAV327672 FKQ327672:FKR327672 FUM327672:FUN327672 GEI327672:GEJ327672 GOE327672:GOF327672 GYA327672:GYB327672 HHW327672:HHX327672 HRS327672:HRT327672 IBO327672:IBP327672 ILK327672:ILL327672 IVG327672:IVH327672 JFC327672:JFD327672 JOY327672:JOZ327672 JYU327672:JYV327672 KIQ327672:KIR327672 KSM327672:KSN327672 LCI327672:LCJ327672 LME327672:LMF327672 LWA327672:LWB327672 MFW327672:MFX327672 MPS327672:MPT327672 MZO327672:MZP327672 NJK327672:NJL327672 NTG327672:NTH327672 ODC327672:ODD327672 OMY327672:OMZ327672 OWU327672:OWV327672 PGQ327672:PGR327672 PQM327672:PQN327672 QAI327672:QAJ327672 QKE327672:QKF327672 QUA327672:QUB327672 RDW327672:RDX327672 RNS327672:RNT327672 RXO327672:RXP327672 SHK327672:SHL327672 SRG327672:SRH327672 TBC327672:TBD327672 TKY327672:TKZ327672 TUU327672:TUV327672 UEQ327672:UER327672 UOM327672:UON327672 UYI327672:UYJ327672 VIE327672:VIF327672 VSA327672:VSB327672 WBW327672:WBX327672 WLS327672:WLT327672 WVO327672:WVP327672 TKY983032:TKZ983032 JC393208:JD393208 SY393208:SZ393208 ACU393208:ACV393208 AMQ393208:AMR393208 AWM393208:AWN393208 BGI393208:BGJ393208 BQE393208:BQF393208 CAA393208:CAB393208 CJW393208:CJX393208 CTS393208:CTT393208 DDO393208:DDP393208 DNK393208:DNL393208 DXG393208:DXH393208 EHC393208:EHD393208 EQY393208:EQZ393208 FAU393208:FAV393208 FKQ393208:FKR393208 FUM393208:FUN393208 GEI393208:GEJ393208 GOE393208:GOF393208 GYA393208:GYB393208 HHW393208:HHX393208 HRS393208:HRT393208 IBO393208:IBP393208 ILK393208:ILL393208 IVG393208:IVH393208 JFC393208:JFD393208 JOY393208:JOZ393208 JYU393208:JYV393208 KIQ393208:KIR393208 KSM393208:KSN393208 LCI393208:LCJ393208 LME393208:LMF393208 LWA393208:LWB393208 MFW393208:MFX393208 MPS393208:MPT393208 MZO393208:MZP393208 NJK393208:NJL393208 NTG393208:NTH393208 ODC393208:ODD393208 OMY393208:OMZ393208 OWU393208:OWV393208 PGQ393208:PGR393208 PQM393208:PQN393208 QAI393208:QAJ393208 QKE393208:QKF393208 QUA393208:QUB393208 RDW393208:RDX393208 RNS393208:RNT393208 RXO393208:RXP393208 SHK393208:SHL393208 SRG393208:SRH393208 TBC393208:TBD393208 TKY393208:TKZ393208 TUU393208:TUV393208 UEQ393208:UER393208 UOM393208:UON393208 UYI393208:UYJ393208 VIE393208:VIF393208 VSA393208:VSB393208 WBW393208:WBX393208 WLS393208:WLT393208 WVO393208:WVP393208 TUU983032:TUV983032 JC458744:JD458744 SY458744:SZ458744 ACU458744:ACV458744 AMQ458744:AMR458744 AWM458744:AWN458744 BGI458744:BGJ458744 BQE458744:BQF458744 CAA458744:CAB458744 CJW458744:CJX458744 CTS458744:CTT458744 DDO458744:DDP458744 DNK458744:DNL458744 DXG458744:DXH458744 EHC458744:EHD458744 EQY458744:EQZ458744 FAU458744:FAV458744 FKQ458744:FKR458744 FUM458744:FUN458744 GEI458744:GEJ458744 GOE458744:GOF458744 GYA458744:GYB458744 HHW458744:HHX458744 HRS458744:HRT458744 IBO458744:IBP458744 ILK458744:ILL458744 IVG458744:IVH458744 JFC458744:JFD458744 JOY458744:JOZ458744 JYU458744:JYV458744 KIQ458744:KIR458744 KSM458744:KSN458744 LCI458744:LCJ458744 LME458744:LMF458744 LWA458744:LWB458744 MFW458744:MFX458744 MPS458744:MPT458744 MZO458744:MZP458744 NJK458744:NJL458744 NTG458744:NTH458744 ODC458744:ODD458744 OMY458744:OMZ458744 OWU458744:OWV458744 PGQ458744:PGR458744 PQM458744:PQN458744 QAI458744:QAJ458744 QKE458744:QKF458744 QUA458744:QUB458744 RDW458744:RDX458744 RNS458744:RNT458744 RXO458744:RXP458744 SHK458744:SHL458744 SRG458744:SRH458744 TBC458744:TBD458744 TKY458744:TKZ458744 TUU458744:TUV458744 UEQ458744:UER458744 UOM458744:UON458744 UYI458744:UYJ458744 VIE458744:VIF458744 VSA458744:VSB458744 WBW458744:WBX458744 WLS458744:WLT458744 WVO458744:WVP458744 UEQ983032:UER983032 JC524280:JD524280 SY524280:SZ524280 ACU524280:ACV524280 AMQ524280:AMR524280 AWM524280:AWN524280 BGI524280:BGJ524280 BQE524280:BQF524280 CAA524280:CAB524280 CJW524280:CJX524280 CTS524280:CTT524280 DDO524280:DDP524280 DNK524280:DNL524280 DXG524280:DXH524280 EHC524280:EHD524280 EQY524280:EQZ524280 FAU524280:FAV524280 FKQ524280:FKR524280 FUM524280:FUN524280 GEI524280:GEJ524280 GOE524280:GOF524280 GYA524280:GYB524280 HHW524280:HHX524280 HRS524280:HRT524280 IBO524280:IBP524280 ILK524280:ILL524280 IVG524280:IVH524280 JFC524280:JFD524280 JOY524280:JOZ524280 JYU524280:JYV524280 KIQ524280:KIR524280 KSM524280:KSN524280 LCI524280:LCJ524280 LME524280:LMF524280 LWA524280:LWB524280 MFW524280:MFX524280 MPS524280:MPT524280 MZO524280:MZP524280 NJK524280:NJL524280 NTG524280:NTH524280 ODC524280:ODD524280 OMY524280:OMZ524280 OWU524280:OWV524280 PGQ524280:PGR524280 PQM524280:PQN524280 QAI524280:QAJ524280 QKE524280:QKF524280 QUA524280:QUB524280 RDW524280:RDX524280 RNS524280:RNT524280 RXO524280:RXP524280 SHK524280:SHL524280 SRG524280:SRH524280 TBC524280:TBD524280 TKY524280:TKZ524280 TUU524280:TUV524280 UEQ524280:UER524280 UOM524280:UON524280 UYI524280:UYJ524280 VIE524280:VIF524280 VSA524280:VSB524280 WBW524280:WBX524280 WLS524280:WLT524280 WVO524280:WVP524280 UOM983032:UON983032 JC589816:JD589816 SY589816:SZ589816 ACU589816:ACV589816 AMQ589816:AMR589816 AWM589816:AWN589816 BGI589816:BGJ589816 BQE589816:BQF589816 CAA589816:CAB589816 CJW589816:CJX589816 CTS589816:CTT589816 DDO589816:DDP589816 DNK589816:DNL589816 DXG589816:DXH589816 EHC589816:EHD589816 EQY589816:EQZ589816 FAU589816:FAV589816 FKQ589816:FKR589816 FUM589816:FUN589816 GEI589816:GEJ589816 GOE589816:GOF589816 GYA589816:GYB589816 HHW589816:HHX589816 HRS589816:HRT589816 IBO589816:IBP589816 ILK589816:ILL589816 IVG589816:IVH589816 JFC589816:JFD589816 JOY589816:JOZ589816 JYU589816:JYV589816 KIQ589816:KIR589816 KSM589816:KSN589816 LCI589816:LCJ589816 LME589816:LMF589816 LWA589816:LWB589816 MFW589816:MFX589816 MPS589816:MPT589816 MZO589816:MZP589816 NJK589816:NJL589816 NTG589816:NTH589816 ODC589816:ODD589816 OMY589816:OMZ589816 OWU589816:OWV589816 PGQ589816:PGR589816 PQM589816:PQN589816 QAI589816:QAJ589816 QKE589816:QKF589816 QUA589816:QUB589816 RDW589816:RDX589816 RNS589816:RNT589816 RXO589816:RXP589816 SHK589816:SHL589816 SRG589816:SRH589816 TBC589816:TBD589816 TKY589816:TKZ589816 TUU589816:TUV589816 UEQ589816:UER589816 UOM589816:UON589816 UYI589816:UYJ589816 VIE589816:VIF589816 VSA589816:VSB589816 WBW589816:WBX589816 WLS589816:WLT589816 WVO589816:WVP589816 UYI983032:UYJ983032 JC655352:JD655352 SY655352:SZ655352 ACU655352:ACV655352 AMQ655352:AMR655352 AWM655352:AWN655352 BGI655352:BGJ655352 BQE655352:BQF655352 CAA655352:CAB655352 CJW655352:CJX655352 CTS655352:CTT655352 DDO655352:DDP655352 DNK655352:DNL655352 DXG655352:DXH655352 EHC655352:EHD655352 EQY655352:EQZ655352 FAU655352:FAV655352 FKQ655352:FKR655352 FUM655352:FUN655352 GEI655352:GEJ655352 GOE655352:GOF655352 GYA655352:GYB655352 HHW655352:HHX655352 HRS655352:HRT655352 IBO655352:IBP655352 ILK655352:ILL655352 IVG655352:IVH655352 JFC655352:JFD655352 JOY655352:JOZ655352 JYU655352:JYV655352 KIQ655352:KIR655352 KSM655352:KSN655352 LCI655352:LCJ655352 LME655352:LMF655352 LWA655352:LWB655352 MFW655352:MFX655352 MPS655352:MPT655352 MZO655352:MZP655352 NJK655352:NJL655352 NTG655352:NTH655352 ODC655352:ODD655352 OMY655352:OMZ655352 OWU655352:OWV655352 PGQ655352:PGR655352 PQM655352:PQN655352 QAI655352:QAJ655352 QKE655352:QKF655352 QUA655352:QUB655352 RDW655352:RDX655352 RNS655352:RNT655352 RXO655352:RXP655352 SHK655352:SHL655352 SRG655352:SRH655352 TBC655352:TBD655352 TKY655352:TKZ655352 TUU655352:TUV655352 UEQ655352:UER655352 UOM655352:UON655352 UYI655352:UYJ655352 VIE655352:VIF655352 VSA655352:VSB655352 WBW655352:WBX655352 WLS655352:WLT655352 WVO655352:WVP655352 VIE983032:VIF983032 JC720888:JD720888 SY720888:SZ720888 ACU720888:ACV720888 AMQ720888:AMR720888 AWM720888:AWN720888 BGI720888:BGJ720888 BQE720888:BQF720888 CAA720888:CAB720888 CJW720888:CJX720888 CTS720888:CTT720888 DDO720888:DDP720888 DNK720888:DNL720888 DXG720888:DXH720888 EHC720888:EHD720888 EQY720888:EQZ720888 FAU720888:FAV720888 FKQ720888:FKR720888 FUM720888:FUN720888 GEI720888:GEJ720888 GOE720888:GOF720888 GYA720888:GYB720888 HHW720888:HHX720888 HRS720888:HRT720888 IBO720888:IBP720888 ILK720888:ILL720888 IVG720888:IVH720888 JFC720888:JFD720888 JOY720888:JOZ720888 JYU720888:JYV720888 KIQ720888:KIR720888 KSM720888:KSN720888 LCI720888:LCJ720888 LME720888:LMF720888 LWA720888:LWB720888 MFW720888:MFX720888 MPS720888:MPT720888 MZO720888:MZP720888 NJK720888:NJL720888 NTG720888:NTH720888 ODC720888:ODD720888 OMY720888:OMZ720888 OWU720888:OWV720888 PGQ720888:PGR720888 PQM720888:PQN720888 QAI720888:QAJ720888 QKE720888:QKF720888 QUA720888:QUB720888 RDW720888:RDX720888 RNS720888:RNT720888 RXO720888:RXP720888 SHK720888:SHL720888 SRG720888:SRH720888 TBC720888:TBD720888 TKY720888:TKZ720888 TUU720888:TUV720888 UEQ720888:UER720888 UOM720888:UON720888 UYI720888:UYJ720888 VIE720888:VIF720888 VSA720888:VSB720888 WBW720888:WBX720888 WLS720888:WLT720888 WVO720888:WVP720888 VSA983032:VSB983032 JC786424:JD786424 SY786424:SZ786424 ACU786424:ACV786424 AMQ786424:AMR786424 AWM786424:AWN786424 BGI786424:BGJ786424 BQE786424:BQF786424 CAA786424:CAB786424 CJW786424:CJX786424 CTS786424:CTT786424 DDO786424:DDP786424 DNK786424:DNL786424 DXG786424:DXH786424 EHC786424:EHD786424 EQY786424:EQZ786424 FAU786424:FAV786424 FKQ786424:FKR786424 FUM786424:FUN786424 GEI786424:GEJ786424 GOE786424:GOF786424 GYA786424:GYB786424 HHW786424:HHX786424 HRS786424:HRT786424 IBO786424:IBP786424 ILK786424:ILL786424 IVG786424:IVH786424 JFC786424:JFD786424 JOY786424:JOZ786424 JYU786424:JYV786424 KIQ786424:KIR786424 KSM786424:KSN786424 LCI786424:LCJ786424 LME786424:LMF786424 LWA786424:LWB786424 MFW786424:MFX786424 MPS786424:MPT786424 MZO786424:MZP786424 NJK786424:NJL786424 NTG786424:NTH786424 ODC786424:ODD786424 OMY786424:OMZ786424 OWU786424:OWV786424 PGQ786424:PGR786424 PQM786424:PQN786424 QAI786424:QAJ786424 QKE786424:QKF786424 QUA786424:QUB786424 RDW786424:RDX786424 RNS786424:RNT786424 RXO786424:RXP786424 SHK786424:SHL786424 SRG786424:SRH786424 TBC786424:TBD786424 TKY786424:TKZ786424 TUU786424:TUV786424 UEQ786424:UER786424 UOM786424:UON786424 UYI786424:UYJ786424 VIE786424:VIF786424 VSA786424:VSB786424 WBW786424:WBX786424 WLS786424:WLT786424 WVO786424:WVP786424 WBW983032:WBX983032 JC851960:JD851960 SY851960:SZ851960 ACU851960:ACV851960 AMQ851960:AMR851960 AWM851960:AWN851960 BGI851960:BGJ851960 BQE851960:BQF851960 CAA851960:CAB851960 CJW851960:CJX851960 CTS851960:CTT851960 DDO851960:DDP851960 DNK851960:DNL851960 DXG851960:DXH851960 EHC851960:EHD851960 EQY851960:EQZ851960 FAU851960:FAV851960 FKQ851960:FKR851960 FUM851960:FUN851960 GEI851960:GEJ851960 GOE851960:GOF851960 GYA851960:GYB851960 HHW851960:HHX851960 HRS851960:HRT851960 IBO851960:IBP851960 ILK851960:ILL851960 IVG851960:IVH851960 JFC851960:JFD851960 JOY851960:JOZ851960 JYU851960:JYV851960 KIQ851960:KIR851960 KSM851960:KSN851960 LCI851960:LCJ851960 LME851960:LMF851960 LWA851960:LWB851960 MFW851960:MFX851960 MPS851960:MPT851960 MZO851960:MZP851960 NJK851960:NJL851960 NTG851960:NTH851960 ODC851960:ODD851960 OMY851960:OMZ851960 OWU851960:OWV851960 PGQ851960:PGR851960 PQM851960:PQN851960 QAI851960:QAJ851960 QKE851960:QKF851960 QUA851960:QUB851960 RDW851960:RDX851960 RNS851960:RNT851960 RXO851960:RXP851960 SHK851960:SHL851960 SRG851960:SRH851960 TBC851960:TBD851960 TKY851960:TKZ851960 TUU851960:TUV851960 UEQ851960:UER851960 UOM851960:UON851960 UYI851960:UYJ851960 VIE851960:VIF851960 VSA851960:VSB851960 WBW851960:WBX851960 WLS851960:WLT851960 WVO851960:WVP851960 WLS983032:WLT983032 JC917496:JD917496 SY917496:SZ917496 ACU917496:ACV917496 AMQ917496:AMR917496 AWM917496:AWN917496 BGI917496:BGJ917496 BQE917496:BQF917496 CAA917496:CAB917496 CJW917496:CJX917496 CTS917496:CTT917496 DDO917496:DDP917496 DNK917496:DNL917496 DXG917496:DXH917496 EHC917496:EHD917496 EQY917496:EQZ917496 FAU917496:FAV917496 FKQ917496:FKR917496 FUM917496:FUN917496 GEI917496:GEJ917496 GOE917496:GOF917496 GYA917496:GYB917496 HHW917496:HHX917496 HRS917496:HRT917496 IBO917496:IBP917496 ILK917496:ILL917496 IVG917496:IVH917496 JFC917496:JFD917496 JOY917496:JOZ917496 JYU917496:JYV917496 KIQ917496:KIR917496 KSM917496:KSN917496 LCI917496:LCJ917496 LME917496:LMF917496 LWA917496:LWB917496 MFW917496:MFX917496 MPS917496:MPT917496 MZO917496:MZP917496 NJK917496:NJL917496 NTG917496:NTH917496 ODC917496:ODD917496 OMY917496:OMZ917496 OWU917496:OWV917496 PGQ917496:PGR917496 PQM917496:PQN917496 QAI917496:QAJ917496 QKE917496:QKF917496 QUA917496:QUB917496 RDW917496:RDX917496 RNS917496:RNT917496 RXO917496:RXP917496 SHK917496:SHL917496 SRG917496:SRH917496 TBC917496:TBD917496 TKY917496:TKZ917496 TUU917496:TUV917496 UEQ917496:UER917496 UOM917496:UON917496 UYI917496:UYJ917496 VIE917496:VIF917496 VSA917496:VSB917496 WBW917496:WBX917496 WLS917496:WLT917496 WVO917496:WVP917496 WVO983032:WVP983032 JC983032:JD983032 SY983032:SZ983032 ACU983032:ACV983032">
      <formula1>999999999999</formula1>
    </dataValidation>
    <dataValidation type="whole" operator="notEqual" allowBlank="1" showInputMessage="1" showErrorMessage="1" errorTitle="Incorrect entry" error="You can enter only positive or negative whole numbers." sqref="RNS982996:RNT982996 JC65492:JD65492 SY65492:SZ65492 ACU65492:ACV65492 AMQ65492:AMR65492 AWM65492:AWN65492 BGI65492:BGJ65492 BQE65492:BQF65492 CAA65492:CAB65492 CJW65492:CJX65492 CTS65492:CTT65492 DDO65492:DDP65492 DNK65492:DNL65492 DXG65492:DXH65492 EHC65492:EHD65492 EQY65492:EQZ65492 FAU65492:FAV65492 FKQ65492:FKR65492 FUM65492:FUN65492 GEI65492:GEJ65492 GOE65492:GOF65492 GYA65492:GYB65492 HHW65492:HHX65492 HRS65492:HRT65492 IBO65492:IBP65492 ILK65492:ILL65492 IVG65492:IVH65492 JFC65492:JFD65492 JOY65492:JOZ65492 JYU65492:JYV65492 KIQ65492:KIR65492 KSM65492:KSN65492 LCI65492:LCJ65492 LME65492:LMF65492 LWA65492:LWB65492 MFW65492:MFX65492 MPS65492:MPT65492 MZO65492:MZP65492 NJK65492:NJL65492 NTG65492:NTH65492 ODC65492:ODD65492 OMY65492:OMZ65492 OWU65492:OWV65492 PGQ65492:PGR65492 PQM65492:PQN65492 QAI65492:QAJ65492 QKE65492:QKF65492 QUA65492:QUB65492 RDW65492:RDX65492 RNS65492:RNT65492 RXO65492:RXP65492 SHK65492:SHL65492 SRG65492:SRH65492 TBC65492:TBD65492 TKY65492:TKZ65492 TUU65492:TUV65492 UEQ65492:UER65492 UOM65492:UON65492 UYI65492:UYJ65492 VIE65492:VIF65492 VSA65492:VSB65492 WBW65492:WBX65492 WLS65492:WLT65492 WVO65492:WVP65492 RXO982996:RXP982996 JC131028:JD131028 SY131028:SZ131028 ACU131028:ACV131028 AMQ131028:AMR131028 AWM131028:AWN131028 BGI131028:BGJ131028 BQE131028:BQF131028 CAA131028:CAB131028 CJW131028:CJX131028 CTS131028:CTT131028 DDO131028:DDP131028 DNK131028:DNL131028 DXG131028:DXH131028 EHC131028:EHD131028 EQY131028:EQZ131028 FAU131028:FAV131028 FKQ131028:FKR131028 FUM131028:FUN131028 GEI131028:GEJ131028 GOE131028:GOF131028 GYA131028:GYB131028 HHW131028:HHX131028 HRS131028:HRT131028 IBO131028:IBP131028 ILK131028:ILL131028 IVG131028:IVH131028 JFC131028:JFD131028 JOY131028:JOZ131028 JYU131028:JYV131028 KIQ131028:KIR131028 KSM131028:KSN131028 LCI131028:LCJ131028 LME131028:LMF131028 LWA131028:LWB131028 MFW131028:MFX131028 MPS131028:MPT131028 MZO131028:MZP131028 NJK131028:NJL131028 NTG131028:NTH131028 ODC131028:ODD131028 OMY131028:OMZ131028 OWU131028:OWV131028 PGQ131028:PGR131028 PQM131028:PQN131028 QAI131028:QAJ131028 QKE131028:QKF131028 QUA131028:QUB131028 RDW131028:RDX131028 RNS131028:RNT131028 RXO131028:RXP131028 SHK131028:SHL131028 SRG131028:SRH131028 TBC131028:TBD131028 TKY131028:TKZ131028 TUU131028:TUV131028 UEQ131028:UER131028 UOM131028:UON131028 UYI131028:UYJ131028 VIE131028:VIF131028 VSA131028:VSB131028 WBW131028:WBX131028 WLS131028:WLT131028 WVO131028:WVP131028 SHK982996:SHL982996 JC196564:JD196564 SY196564:SZ196564 ACU196564:ACV196564 AMQ196564:AMR196564 AWM196564:AWN196564 BGI196564:BGJ196564 BQE196564:BQF196564 CAA196564:CAB196564 CJW196564:CJX196564 CTS196564:CTT196564 DDO196564:DDP196564 DNK196564:DNL196564 DXG196564:DXH196564 EHC196564:EHD196564 EQY196564:EQZ196564 FAU196564:FAV196564 FKQ196564:FKR196564 FUM196564:FUN196564 GEI196564:GEJ196564 GOE196564:GOF196564 GYA196564:GYB196564 HHW196564:HHX196564 HRS196564:HRT196564 IBO196564:IBP196564 ILK196564:ILL196564 IVG196564:IVH196564 JFC196564:JFD196564 JOY196564:JOZ196564 JYU196564:JYV196564 KIQ196564:KIR196564 KSM196564:KSN196564 LCI196564:LCJ196564 LME196564:LMF196564 LWA196564:LWB196564 MFW196564:MFX196564 MPS196564:MPT196564 MZO196564:MZP196564 NJK196564:NJL196564 NTG196564:NTH196564 ODC196564:ODD196564 OMY196564:OMZ196564 OWU196564:OWV196564 PGQ196564:PGR196564 PQM196564:PQN196564 QAI196564:QAJ196564 QKE196564:QKF196564 QUA196564:QUB196564 RDW196564:RDX196564 RNS196564:RNT196564 RXO196564:RXP196564 SHK196564:SHL196564 SRG196564:SRH196564 TBC196564:TBD196564 TKY196564:TKZ196564 TUU196564:TUV196564 UEQ196564:UER196564 UOM196564:UON196564 UYI196564:UYJ196564 VIE196564:VIF196564 VSA196564:VSB196564 WBW196564:WBX196564 WLS196564:WLT196564 WVO196564:WVP196564 SRG982996:SRH982996 JC262100:JD262100 SY262100:SZ262100 ACU262100:ACV262100 AMQ262100:AMR262100 AWM262100:AWN262100 BGI262100:BGJ262100 BQE262100:BQF262100 CAA262100:CAB262100 CJW262100:CJX262100 CTS262100:CTT262100 DDO262100:DDP262100 DNK262100:DNL262100 DXG262100:DXH262100 EHC262100:EHD262100 EQY262100:EQZ262100 FAU262100:FAV262100 FKQ262100:FKR262100 FUM262100:FUN262100 GEI262100:GEJ262100 GOE262100:GOF262100 GYA262100:GYB262100 HHW262100:HHX262100 HRS262100:HRT262100 IBO262100:IBP262100 ILK262100:ILL262100 IVG262100:IVH262100 JFC262100:JFD262100 JOY262100:JOZ262100 JYU262100:JYV262100 KIQ262100:KIR262100 KSM262100:KSN262100 LCI262100:LCJ262100 LME262100:LMF262100 LWA262100:LWB262100 MFW262100:MFX262100 MPS262100:MPT262100 MZO262100:MZP262100 NJK262100:NJL262100 NTG262100:NTH262100 ODC262100:ODD262100 OMY262100:OMZ262100 OWU262100:OWV262100 PGQ262100:PGR262100 PQM262100:PQN262100 QAI262100:QAJ262100 QKE262100:QKF262100 QUA262100:QUB262100 RDW262100:RDX262100 RNS262100:RNT262100 RXO262100:RXP262100 SHK262100:SHL262100 SRG262100:SRH262100 TBC262100:TBD262100 TKY262100:TKZ262100 TUU262100:TUV262100 UEQ262100:UER262100 UOM262100:UON262100 UYI262100:UYJ262100 VIE262100:VIF262100 VSA262100:VSB262100 WBW262100:WBX262100 WLS262100:WLT262100 WVO262100:WVP262100 TBC982996:TBD982996 JC327636:JD327636 SY327636:SZ327636 ACU327636:ACV327636 AMQ327636:AMR327636 AWM327636:AWN327636 BGI327636:BGJ327636 BQE327636:BQF327636 CAA327636:CAB327636 CJW327636:CJX327636 CTS327636:CTT327636 DDO327636:DDP327636 DNK327636:DNL327636 DXG327636:DXH327636 EHC327636:EHD327636 EQY327636:EQZ327636 FAU327636:FAV327636 FKQ327636:FKR327636 FUM327636:FUN327636 GEI327636:GEJ327636 GOE327636:GOF327636 GYA327636:GYB327636 HHW327636:HHX327636 HRS327636:HRT327636 IBO327636:IBP327636 ILK327636:ILL327636 IVG327636:IVH327636 JFC327636:JFD327636 JOY327636:JOZ327636 JYU327636:JYV327636 KIQ327636:KIR327636 KSM327636:KSN327636 LCI327636:LCJ327636 LME327636:LMF327636 LWA327636:LWB327636 MFW327636:MFX327636 MPS327636:MPT327636 MZO327636:MZP327636 NJK327636:NJL327636 NTG327636:NTH327636 ODC327636:ODD327636 OMY327636:OMZ327636 OWU327636:OWV327636 PGQ327636:PGR327636 PQM327636:PQN327636 QAI327636:QAJ327636 QKE327636:QKF327636 QUA327636:QUB327636 RDW327636:RDX327636 RNS327636:RNT327636 RXO327636:RXP327636 SHK327636:SHL327636 SRG327636:SRH327636 TBC327636:TBD327636 TKY327636:TKZ327636 TUU327636:TUV327636 UEQ327636:UER327636 UOM327636:UON327636 UYI327636:UYJ327636 VIE327636:VIF327636 VSA327636:VSB327636 WBW327636:WBX327636 WLS327636:WLT327636 WVO327636:WVP327636 TKY982996:TKZ982996 JC393172:JD393172 SY393172:SZ393172 ACU393172:ACV393172 AMQ393172:AMR393172 AWM393172:AWN393172 BGI393172:BGJ393172 BQE393172:BQF393172 CAA393172:CAB393172 CJW393172:CJX393172 CTS393172:CTT393172 DDO393172:DDP393172 DNK393172:DNL393172 DXG393172:DXH393172 EHC393172:EHD393172 EQY393172:EQZ393172 FAU393172:FAV393172 FKQ393172:FKR393172 FUM393172:FUN393172 GEI393172:GEJ393172 GOE393172:GOF393172 GYA393172:GYB393172 HHW393172:HHX393172 HRS393172:HRT393172 IBO393172:IBP393172 ILK393172:ILL393172 IVG393172:IVH393172 JFC393172:JFD393172 JOY393172:JOZ393172 JYU393172:JYV393172 KIQ393172:KIR393172 KSM393172:KSN393172 LCI393172:LCJ393172 LME393172:LMF393172 LWA393172:LWB393172 MFW393172:MFX393172 MPS393172:MPT393172 MZO393172:MZP393172 NJK393172:NJL393172 NTG393172:NTH393172 ODC393172:ODD393172 OMY393172:OMZ393172 OWU393172:OWV393172 PGQ393172:PGR393172 PQM393172:PQN393172 QAI393172:QAJ393172 QKE393172:QKF393172 QUA393172:QUB393172 RDW393172:RDX393172 RNS393172:RNT393172 RXO393172:RXP393172 SHK393172:SHL393172 SRG393172:SRH393172 TBC393172:TBD393172 TKY393172:TKZ393172 TUU393172:TUV393172 UEQ393172:UER393172 UOM393172:UON393172 UYI393172:UYJ393172 VIE393172:VIF393172 VSA393172:VSB393172 WBW393172:WBX393172 WLS393172:WLT393172 WVO393172:WVP393172 TUU982996:TUV982996 JC458708:JD458708 SY458708:SZ458708 ACU458708:ACV458708 AMQ458708:AMR458708 AWM458708:AWN458708 BGI458708:BGJ458708 BQE458708:BQF458708 CAA458708:CAB458708 CJW458708:CJX458708 CTS458708:CTT458708 DDO458708:DDP458708 DNK458708:DNL458708 DXG458708:DXH458708 EHC458708:EHD458708 EQY458708:EQZ458708 FAU458708:FAV458708 FKQ458708:FKR458708 FUM458708:FUN458708 GEI458708:GEJ458708 GOE458708:GOF458708 GYA458708:GYB458708 HHW458708:HHX458708 HRS458708:HRT458708 IBO458708:IBP458708 ILK458708:ILL458708 IVG458708:IVH458708 JFC458708:JFD458708 JOY458708:JOZ458708 JYU458708:JYV458708 KIQ458708:KIR458708 KSM458708:KSN458708 LCI458708:LCJ458708 LME458708:LMF458708 LWA458708:LWB458708 MFW458708:MFX458708 MPS458708:MPT458708 MZO458708:MZP458708 NJK458708:NJL458708 NTG458708:NTH458708 ODC458708:ODD458708 OMY458708:OMZ458708 OWU458708:OWV458708 PGQ458708:PGR458708 PQM458708:PQN458708 QAI458708:QAJ458708 QKE458708:QKF458708 QUA458708:QUB458708 RDW458708:RDX458708 RNS458708:RNT458708 RXO458708:RXP458708 SHK458708:SHL458708 SRG458708:SRH458708 TBC458708:TBD458708 TKY458708:TKZ458708 TUU458708:TUV458708 UEQ458708:UER458708 UOM458708:UON458708 UYI458708:UYJ458708 VIE458708:VIF458708 VSA458708:VSB458708 WBW458708:WBX458708 WLS458708:WLT458708 WVO458708:WVP458708 UEQ982996:UER982996 JC524244:JD524244 SY524244:SZ524244 ACU524244:ACV524244 AMQ524244:AMR524244 AWM524244:AWN524244 BGI524244:BGJ524244 BQE524244:BQF524244 CAA524244:CAB524244 CJW524244:CJX524244 CTS524244:CTT524244 DDO524244:DDP524244 DNK524244:DNL524244 DXG524244:DXH524244 EHC524244:EHD524244 EQY524244:EQZ524244 FAU524244:FAV524244 FKQ524244:FKR524244 FUM524244:FUN524244 GEI524244:GEJ524244 GOE524244:GOF524244 GYA524244:GYB524244 HHW524244:HHX524244 HRS524244:HRT524244 IBO524244:IBP524244 ILK524244:ILL524244 IVG524244:IVH524244 JFC524244:JFD524244 JOY524244:JOZ524244 JYU524244:JYV524244 KIQ524244:KIR524244 KSM524244:KSN524244 LCI524244:LCJ524244 LME524244:LMF524244 LWA524244:LWB524244 MFW524244:MFX524244 MPS524244:MPT524244 MZO524244:MZP524244 NJK524244:NJL524244 NTG524244:NTH524244 ODC524244:ODD524244 OMY524244:OMZ524244 OWU524244:OWV524244 PGQ524244:PGR524244 PQM524244:PQN524244 QAI524244:QAJ524244 QKE524244:QKF524244 QUA524244:QUB524244 RDW524244:RDX524244 RNS524244:RNT524244 RXO524244:RXP524244 SHK524244:SHL524244 SRG524244:SRH524244 TBC524244:TBD524244 TKY524244:TKZ524244 TUU524244:TUV524244 UEQ524244:UER524244 UOM524244:UON524244 UYI524244:UYJ524244 VIE524244:VIF524244 VSA524244:VSB524244 WBW524244:WBX524244 WLS524244:WLT524244 WVO524244:WVP524244 UOM982996:UON982996 JC589780:JD589780 SY589780:SZ589780 ACU589780:ACV589780 AMQ589780:AMR589780 AWM589780:AWN589780 BGI589780:BGJ589780 BQE589780:BQF589780 CAA589780:CAB589780 CJW589780:CJX589780 CTS589780:CTT589780 DDO589780:DDP589780 DNK589780:DNL589780 DXG589780:DXH589780 EHC589780:EHD589780 EQY589780:EQZ589780 FAU589780:FAV589780 FKQ589780:FKR589780 FUM589780:FUN589780 GEI589780:GEJ589780 GOE589780:GOF589780 GYA589780:GYB589780 HHW589780:HHX589780 HRS589780:HRT589780 IBO589780:IBP589780 ILK589780:ILL589780 IVG589780:IVH589780 JFC589780:JFD589780 JOY589780:JOZ589780 JYU589780:JYV589780 KIQ589780:KIR589780 KSM589780:KSN589780 LCI589780:LCJ589780 LME589780:LMF589780 LWA589780:LWB589780 MFW589780:MFX589780 MPS589780:MPT589780 MZO589780:MZP589780 NJK589780:NJL589780 NTG589780:NTH589780 ODC589780:ODD589780 OMY589780:OMZ589780 OWU589780:OWV589780 PGQ589780:PGR589780 PQM589780:PQN589780 QAI589780:QAJ589780 QKE589780:QKF589780 QUA589780:QUB589780 RDW589780:RDX589780 RNS589780:RNT589780 RXO589780:RXP589780 SHK589780:SHL589780 SRG589780:SRH589780 TBC589780:TBD589780 TKY589780:TKZ589780 TUU589780:TUV589780 UEQ589780:UER589780 UOM589780:UON589780 UYI589780:UYJ589780 VIE589780:VIF589780 VSA589780:VSB589780 WBW589780:WBX589780 WLS589780:WLT589780 WVO589780:WVP589780 UYI982996:UYJ982996 JC655316:JD655316 SY655316:SZ655316 ACU655316:ACV655316 AMQ655316:AMR655316 AWM655316:AWN655316 BGI655316:BGJ655316 BQE655316:BQF655316 CAA655316:CAB655316 CJW655316:CJX655316 CTS655316:CTT655316 DDO655316:DDP655316 DNK655316:DNL655316 DXG655316:DXH655316 EHC655316:EHD655316 EQY655316:EQZ655316 FAU655316:FAV655316 FKQ655316:FKR655316 FUM655316:FUN655316 GEI655316:GEJ655316 GOE655316:GOF655316 GYA655316:GYB655316 HHW655316:HHX655316 HRS655316:HRT655316 IBO655316:IBP655316 ILK655316:ILL655316 IVG655316:IVH655316 JFC655316:JFD655316 JOY655316:JOZ655316 JYU655316:JYV655316 KIQ655316:KIR655316 KSM655316:KSN655316 LCI655316:LCJ655316 LME655316:LMF655316 LWA655316:LWB655316 MFW655316:MFX655316 MPS655316:MPT655316 MZO655316:MZP655316 NJK655316:NJL655316 NTG655316:NTH655316 ODC655316:ODD655316 OMY655316:OMZ655316 OWU655316:OWV655316 PGQ655316:PGR655316 PQM655316:PQN655316 QAI655316:QAJ655316 QKE655316:QKF655316 QUA655316:QUB655316 RDW655316:RDX655316 RNS655316:RNT655316 RXO655316:RXP655316 SHK655316:SHL655316 SRG655316:SRH655316 TBC655316:TBD655316 TKY655316:TKZ655316 TUU655316:TUV655316 UEQ655316:UER655316 UOM655316:UON655316 UYI655316:UYJ655316 VIE655316:VIF655316 VSA655316:VSB655316 WBW655316:WBX655316 WLS655316:WLT655316 WVO655316:WVP655316 VIE982996:VIF982996 JC720852:JD720852 SY720852:SZ720852 ACU720852:ACV720852 AMQ720852:AMR720852 AWM720852:AWN720852 BGI720852:BGJ720852 BQE720852:BQF720852 CAA720852:CAB720852 CJW720852:CJX720852 CTS720852:CTT720852 DDO720852:DDP720852 DNK720852:DNL720852 DXG720852:DXH720852 EHC720852:EHD720852 EQY720852:EQZ720852 FAU720852:FAV720852 FKQ720852:FKR720852 FUM720852:FUN720852 GEI720852:GEJ720852 GOE720852:GOF720852 GYA720852:GYB720852 HHW720852:HHX720852 HRS720852:HRT720852 IBO720852:IBP720852 ILK720852:ILL720852 IVG720852:IVH720852 JFC720852:JFD720852 JOY720852:JOZ720852 JYU720852:JYV720852 KIQ720852:KIR720852 KSM720852:KSN720852 LCI720852:LCJ720852 LME720852:LMF720852 LWA720852:LWB720852 MFW720852:MFX720852 MPS720852:MPT720852 MZO720852:MZP720852 NJK720852:NJL720852 NTG720852:NTH720852 ODC720852:ODD720852 OMY720852:OMZ720852 OWU720852:OWV720852 PGQ720852:PGR720852 PQM720852:PQN720852 QAI720852:QAJ720852 QKE720852:QKF720852 QUA720852:QUB720852 RDW720852:RDX720852 RNS720852:RNT720852 RXO720852:RXP720852 SHK720852:SHL720852 SRG720852:SRH720852 TBC720852:TBD720852 TKY720852:TKZ720852 TUU720852:TUV720852 UEQ720852:UER720852 UOM720852:UON720852 UYI720852:UYJ720852 VIE720852:VIF720852 VSA720852:VSB720852 WBW720852:WBX720852 WLS720852:WLT720852 WVO720852:WVP720852 VSA982996:VSB982996 JC786388:JD786388 SY786388:SZ786388 ACU786388:ACV786388 AMQ786388:AMR786388 AWM786388:AWN786388 BGI786388:BGJ786388 BQE786388:BQF786388 CAA786388:CAB786388 CJW786388:CJX786388 CTS786388:CTT786388 DDO786388:DDP786388 DNK786388:DNL786388 DXG786388:DXH786388 EHC786388:EHD786388 EQY786388:EQZ786388 FAU786388:FAV786388 FKQ786388:FKR786388 FUM786388:FUN786388 GEI786388:GEJ786388 GOE786388:GOF786388 GYA786388:GYB786388 HHW786388:HHX786388 HRS786388:HRT786388 IBO786388:IBP786388 ILK786388:ILL786388 IVG786388:IVH786388 JFC786388:JFD786388 JOY786388:JOZ786388 JYU786388:JYV786388 KIQ786388:KIR786388 KSM786388:KSN786388 LCI786388:LCJ786388 LME786388:LMF786388 LWA786388:LWB786388 MFW786388:MFX786388 MPS786388:MPT786388 MZO786388:MZP786388 NJK786388:NJL786388 NTG786388:NTH786388 ODC786388:ODD786388 OMY786388:OMZ786388 OWU786388:OWV786388 PGQ786388:PGR786388 PQM786388:PQN786388 QAI786388:QAJ786388 QKE786388:QKF786388 QUA786388:QUB786388 RDW786388:RDX786388 RNS786388:RNT786388 RXO786388:RXP786388 SHK786388:SHL786388 SRG786388:SRH786388 TBC786388:TBD786388 TKY786388:TKZ786388 TUU786388:TUV786388 UEQ786388:UER786388 UOM786388:UON786388 UYI786388:UYJ786388 VIE786388:VIF786388 VSA786388:VSB786388 WBW786388:WBX786388 WLS786388:WLT786388 WVO786388:WVP786388 WBW982996:WBX982996 JC851924:JD851924 SY851924:SZ851924 ACU851924:ACV851924 AMQ851924:AMR851924 AWM851924:AWN851924 BGI851924:BGJ851924 BQE851924:BQF851924 CAA851924:CAB851924 CJW851924:CJX851924 CTS851924:CTT851924 DDO851924:DDP851924 DNK851924:DNL851924 DXG851924:DXH851924 EHC851924:EHD851924 EQY851924:EQZ851924 FAU851924:FAV851924 FKQ851924:FKR851924 FUM851924:FUN851924 GEI851924:GEJ851924 GOE851924:GOF851924 GYA851924:GYB851924 HHW851924:HHX851924 HRS851924:HRT851924 IBO851924:IBP851924 ILK851924:ILL851924 IVG851924:IVH851924 JFC851924:JFD851924 JOY851924:JOZ851924 JYU851924:JYV851924 KIQ851924:KIR851924 KSM851924:KSN851924 LCI851924:LCJ851924 LME851924:LMF851924 LWA851924:LWB851924 MFW851924:MFX851924 MPS851924:MPT851924 MZO851924:MZP851924 NJK851924:NJL851924 NTG851924:NTH851924 ODC851924:ODD851924 OMY851924:OMZ851924 OWU851924:OWV851924 PGQ851924:PGR851924 PQM851924:PQN851924 QAI851924:QAJ851924 QKE851924:QKF851924 QUA851924:QUB851924 RDW851924:RDX851924 RNS851924:RNT851924 RXO851924:RXP851924 SHK851924:SHL851924 SRG851924:SRH851924 TBC851924:TBD851924 TKY851924:TKZ851924 TUU851924:TUV851924 UEQ851924:UER851924 UOM851924:UON851924 UYI851924:UYJ851924 VIE851924:VIF851924 VSA851924:VSB851924 WBW851924:WBX851924 WLS851924:WLT851924 WVO851924:WVP851924 WLS982996:WLT982996 JC917460:JD917460 SY917460:SZ917460 ACU917460:ACV917460 AMQ917460:AMR917460 AWM917460:AWN917460 BGI917460:BGJ917460 BQE917460:BQF917460 CAA917460:CAB917460 CJW917460:CJX917460 CTS917460:CTT917460 DDO917460:DDP917460 DNK917460:DNL917460 DXG917460:DXH917460 EHC917460:EHD917460 EQY917460:EQZ917460 FAU917460:FAV917460 FKQ917460:FKR917460 FUM917460:FUN917460 GEI917460:GEJ917460 GOE917460:GOF917460 GYA917460:GYB917460 HHW917460:HHX917460 HRS917460:HRT917460 IBO917460:IBP917460 ILK917460:ILL917460 IVG917460:IVH917460 JFC917460:JFD917460 JOY917460:JOZ917460 JYU917460:JYV917460 KIQ917460:KIR917460 KSM917460:KSN917460 LCI917460:LCJ917460 LME917460:LMF917460 LWA917460:LWB917460 MFW917460:MFX917460 MPS917460:MPT917460 MZO917460:MZP917460 NJK917460:NJL917460 NTG917460:NTH917460 ODC917460:ODD917460 OMY917460:OMZ917460 OWU917460:OWV917460 PGQ917460:PGR917460 PQM917460:PQN917460 QAI917460:QAJ917460 QKE917460:QKF917460 QUA917460:QUB917460 RDW917460:RDX917460 RNS917460:RNT917460 RXO917460:RXP917460 SHK917460:SHL917460 SRG917460:SRH917460 TBC917460:TBD917460 TKY917460:TKZ917460 TUU917460:TUV917460 UEQ917460:UER917460 UOM917460:UON917460 UYI917460:UYJ917460 VIE917460:VIF917460 VSA917460:VSB917460 WBW917460:WBX917460 WLS917460:WLT917460 WVO917460:WVP917460 WVO982996:WVP982996 JC982996:JD982996 SY982996:SZ982996 ACU982996:ACV982996 AMQ982996:AMR982996 AWM982996:AWN982996 BGI982996:BGJ982996 BQE982996:BQF982996 CAA982996:CAB982996 CJW982996:CJX982996 CTS982996:CTT982996 DDO982996:DDP982996 DNK982996:DNL982996 DXG982996:DXH982996 EHC982996:EHD982996 EQY982996:EQZ982996 FAU982996:FAV982996 FKQ982996:FKR982996 FUM982996:FUN982996 GEI982996:GEJ982996 GOE982996:GOF982996 GYA982996:GYB982996 HHW982996:HHX982996 HRS982996:HRT982996 IBO982996:IBP982996 ILK982996:ILL982996 IVG982996:IVH982996 JFC982996:JFD982996 JOY982996:JOZ982996 JYU982996:JYV982996 KIQ982996:KIR982996 KSM982996:KSN982996 LCI982996:LCJ982996 LME982996:LMF982996 LWA982996:LWB982996 MFW982996:MFX982996 MPS982996:MPT982996 MZO982996:MZP982996 NJK982996:NJL982996 NTG982996:NTH982996 ODC982996:ODD982996 OMY982996:OMZ982996 OWU982996:OWV982996 PGQ982996:PGR982996 PQM982996:PQN982996 QAI982996:QAJ982996 QKE982996:QKF982996 QUA982996:QUB982996 RDW982996:RDX982996">
      <formula1>999999999999</formula1>
    </dataValidation>
    <dataValidation type="whole" operator="greaterThanOrEqual" allowBlank="1" showInputMessage="1" showErrorMessage="1" errorTitle="Incorrect entry" error="You can enter only positive whole numbers." sqref="GEI982992:GEJ982995 JC65493:JD65527 SY65493:SZ65527 ACU65493:ACV65527 AMQ65493:AMR65527 AWM65493:AWN65527 BGI65493:BGJ65527 BQE65493:BQF65527 CAA65493:CAB65527 CJW65493:CJX65527 CTS65493:CTT65527 DDO65493:DDP65527 DNK65493:DNL65527 DXG65493:DXH65527 EHC65493:EHD65527 EQY65493:EQZ65527 FAU65493:FAV65527 FKQ65493:FKR65527 FUM65493:FUN65527 GEI65493:GEJ65527 GOE65493:GOF65527 GYA65493:GYB65527 HHW65493:HHX65527 HRS65493:HRT65527 IBO65493:IBP65527 ILK65493:ILL65527 IVG65493:IVH65527 JFC65493:JFD65527 JOY65493:JOZ65527 JYU65493:JYV65527 KIQ65493:KIR65527 KSM65493:KSN65527 LCI65493:LCJ65527 LME65493:LMF65527 LWA65493:LWB65527 MFW65493:MFX65527 MPS65493:MPT65527 MZO65493:MZP65527 NJK65493:NJL65527 NTG65493:NTH65527 ODC65493:ODD65527 OMY65493:OMZ65527 OWU65493:OWV65527 PGQ65493:PGR65527 PQM65493:PQN65527 QAI65493:QAJ65527 QKE65493:QKF65527 QUA65493:QUB65527 RDW65493:RDX65527 RNS65493:RNT65527 RXO65493:RXP65527 SHK65493:SHL65527 SRG65493:SRH65527 TBC65493:TBD65527 TKY65493:TKZ65527 TUU65493:TUV65527 UEQ65493:UER65527 UOM65493:UON65527 UYI65493:UYJ65527 VIE65493:VIF65527 VSA65493:VSB65527 WBW65493:WBX65527 WLS65493:WLT65527 WVO65493:WVP65527 GOE982992:GOF982995 JC131029:JD131063 SY131029:SZ131063 ACU131029:ACV131063 AMQ131029:AMR131063 AWM131029:AWN131063 BGI131029:BGJ131063 BQE131029:BQF131063 CAA131029:CAB131063 CJW131029:CJX131063 CTS131029:CTT131063 DDO131029:DDP131063 DNK131029:DNL131063 DXG131029:DXH131063 EHC131029:EHD131063 EQY131029:EQZ131063 FAU131029:FAV131063 FKQ131029:FKR131063 FUM131029:FUN131063 GEI131029:GEJ131063 GOE131029:GOF131063 GYA131029:GYB131063 HHW131029:HHX131063 HRS131029:HRT131063 IBO131029:IBP131063 ILK131029:ILL131063 IVG131029:IVH131063 JFC131029:JFD131063 JOY131029:JOZ131063 JYU131029:JYV131063 KIQ131029:KIR131063 KSM131029:KSN131063 LCI131029:LCJ131063 LME131029:LMF131063 LWA131029:LWB131063 MFW131029:MFX131063 MPS131029:MPT131063 MZO131029:MZP131063 NJK131029:NJL131063 NTG131029:NTH131063 ODC131029:ODD131063 OMY131029:OMZ131063 OWU131029:OWV131063 PGQ131029:PGR131063 PQM131029:PQN131063 QAI131029:QAJ131063 QKE131029:QKF131063 QUA131029:QUB131063 RDW131029:RDX131063 RNS131029:RNT131063 RXO131029:RXP131063 SHK131029:SHL131063 SRG131029:SRH131063 TBC131029:TBD131063 TKY131029:TKZ131063 TUU131029:TUV131063 UEQ131029:UER131063 UOM131029:UON131063 UYI131029:UYJ131063 VIE131029:VIF131063 VSA131029:VSB131063 WBW131029:WBX131063 WLS131029:WLT131063 WVO131029:WVP131063 GYA982992:GYB982995 JC196565:JD196599 SY196565:SZ196599 ACU196565:ACV196599 AMQ196565:AMR196599 AWM196565:AWN196599 BGI196565:BGJ196599 BQE196565:BQF196599 CAA196565:CAB196599 CJW196565:CJX196599 CTS196565:CTT196599 DDO196565:DDP196599 DNK196565:DNL196599 DXG196565:DXH196599 EHC196565:EHD196599 EQY196565:EQZ196599 FAU196565:FAV196599 FKQ196565:FKR196599 FUM196565:FUN196599 GEI196565:GEJ196599 GOE196565:GOF196599 GYA196565:GYB196599 HHW196565:HHX196599 HRS196565:HRT196599 IBO196565:IBP196599 ILK196565:ILL196599 IVG196565:IVH196599 JFC196565:JFD196599 JOY196565:JOZ196599 JYU196565:JYV196599 KIQ196565:KIR196599 KSM196565:KSN196599 LCI196565:LCJ196599 LME196565:LMF196599 LWA196565:LWB196599 MFW196565:MFX196599 MPS196565:MPT196599 MZO196565:MZP196599 NJK196565:NJL196599 NTG196565:NTH196599 ODC196565:ODD196599 OMY196565:OMZ196599 OWU196565:OWV196599 PGQ196565:PGR196599 PQM196565:PQN196599 QAI196565:QAJ196599 QKE196565:QKF196599 QUA196565:QUB196599 RDW196565:RDX196599 RNS196565:RNT196599 RXO196565:RXP196599 SHK196565:SHL196599 SRG196565:SRH196599 TBC196565:TBD196599 TKY196565:TKZ196599 TUU196565:TUV196599 UEQ196565:UER196599 UOM196565:UON196599 UYI196565:UYJ196599 VIE196565:VIF196599 VSA196565:VSB196599 WBW196565:WBX196599 WLS196565:WLT196599 WVO196565:WVP196599 HHW982992:HHX982995 JC262101:JD262135 SY262101:SZ262135 ACU262101:ACV262135 AMQ262101:AMR262135 AWM262101:AWN262135 BGI262101:BGJ262135 BQE262101:BQF262135 CAA262101:CAB262135 CJW262101:CJX262135 CTS262101:CTT262135 DDO262101:DDP262135 DNK262101:DNL262135 DXG262101:DXH262135 EHC262101:EHD262135 EQY262101:EQZ262135 FAU262101:FAV262135 FKQ262101:FKR262135 FUM262101:FUN262135 GEI262101:GEJ262135 GOE262101:GOF262135 GYA262101:GYB262135 HHW262101:HHX262135 HRS262101:HRT262135 IBO262101:IBP262135 ILK262101:ILL262135 IVG262101:IVH262135 JFC262101:JFD262135 JOY262101:JOZ262135 JYU262101:JYV262135 KIQ262101:KIR262135 KSM262101:KSN262135 LCI262101:LCJ262135 LME262101:LMF262135 LWA262101:LWB262135 MFW262101:MFX262135 MPS262101:MPT262135 MZO262101:MZP262135 NJK262101:NJL262135 NTG262101:NTH262135 ODC262101:ODD262135 OMY262101:OMZ262135 OWU262101:OWV262135 PGQ262101:PGR262135 PQM262101:PQN262135 QAI262101:QAJ262135 QKE262101:QKF262135 QUA262101:QUB262135 RDW262101:RDX262135 RNS262101:RNT262135 RXO262101:RXP262135 SHK262101:SHL262135 SRG262101:SRH262135 TBC262101:TBD262135 TKY262101:TKZ262135 TUU262101:TUV262135 UEQ262101:UER262135 UOM262101:UON262135 UYI262101:UYJ262135 VIE262101:VIF262135 VSA262101:VSB262135 WBW262101:WBX262135 WLS262101:WLT262135 WVO262101:WVP262135 HRS982992:HRT982995 JC327637:JD327671 SY327637:SZ327671 ACU327637:ACV327671 AMQ327637:AMR327671 AWM327637:AWN327671 BGI327637:BGJ327671 BQE327637:BQF327671 CAA327637:CAB327671 CJW327637:CJX327671 CTS327637:CTT327671 DDO327637:DDP327671 DNK327637:DNL327671 DXG327637:DXH327671 EHC327637:EHD327671 EQY327637:EQZ327671 FAU327637:FAV327671 FKQ327637:FKR327671 FUM327637:FUN327671 GEI327637:GEJ327671 GOE327637:GOF327671 GYA327637:GYB327671 HHW327637:HHX327671 HRS327637:HRT327671 IBO327637:IBP327671 ILK327637:ILL327671 IVG327637:IVH327671 JFC327637:JFD327671 JOY327637:JOZ327671 JYU327637:JYV327671 KIQ327637:KIR327671 KSM327637:KSN327671 LCI327637:LCJ327671 LME327637:LMF327671 LWA327637:LWB327671 MFW327637:MFX327671 MPS327637:MPT327671 MZO327637:MZP327671 NJK327637:NJL327671 NTG327637:NTH327671 ODC327637:ODD327671 OMY327637:OMZ327671 OWU327637:OWV327671 PGQ327637:PGR327671 PQM327637:PQN327671 QAI327637:QAJ327671 QKE327637:QKF327671 QUA327637:QUB327671 RDW327637:RDX327671 RNS327637:RNT327671 RXO327637:RXP327671 SHK327637:SHL327671 SRG327637:SRH327671 TBC327637:TBD327671 TKY327637:TKZ327671 TUU327637:TUV327671 UEQ327637:UER327671 UOM327637:UON327671 UYI327637:UYJ327671 VIE327637:VIF327671 VSA327637:VSB327671 WBW327637:WBX327671 WLS327637:WLT327671 WVO327637:WVP327671 IBO982992:IBP982995 JC393173:JD393207 SY393173:SZ393207 ACU393173:ACV393207 AMQ393173:AMR393207 AWM393173:AWN393207 BGI393173:BGJ393207 BQE393173:BQF393207 CAA393173:CAB393207 CJW393173:CJX393207 CTS393173:CTT393207 DDO393173:DDP393207 DNK393173:DNL393207 DXG393173:DXH393207 EHC393173:EHD393207 EQY393173:EQZ393207 FAU393173:FAV393207 FKQ393173:FKR393207 FUM393173:FUN393207 GEI393173:GEJ393207 GOE393173:GOF393207 GYA393173:GYB393207 HHW393173:HHX393207 HRS393173:HRT393207 IBO393173:IBP393207 ILK393173:ILL393207 IVG393173:IVH393207 JFC393173:JFD393207 JOY393173:JOZ393207 JYU393173:JYV393207 KIQ393173:KIR393207 KSM393173:KSN393207 LCI393173:LCJ393207 LME393173:LMF393207 LWA393173:LWB393207 MFW393173:MFX393207 MPS393173:MPT393207 MZO393173:MZP393207 NJK393173:NJL393207 NTG393173:NTH393207 ODC393173:ODD393207 OMY393173:OMZ393207 OWU393173:OWV393207 PGQ393173:PGR393207 PQM393173:PQN393207 QAI393173:QAJ393207 QKE393173:QKF393207 QUA393173:QUB393207 RDW393173:RDX393207 RNS393173:RNT393207 RXO393173:RXP393207 SHK393173:SHL393207 SRG393173:SRH393207 TBC393173:TBD393207 TKY393173:TKZ393207 TUU393173:TUV393207 UEQ393173:UER393207 UOM393173:UON393207 UYI393173:UYJ393207 VIE393173:VIF393207 VSA393173:VSB393207 WBW393173:WBX393207 WLS393173:WLT393207 WVO393173:WVP393207 ILK982992:ILL982995 JC458709:JD458743 SY458709:SZ458743 ACU458709:ACV458743 AMQ458709:AMR458743 AWM458709:AWN458743 BGI458709:BGJ458743 BQE458709:BQF458743 CAA458709:CAB458743 CJW458709:CJX458743 CTS458709:CTT458743 DDO458709:DDP458743 DNK458709:DNL458743 DXG458709:DXH458743 EHC458709:EHD458743 EQY458709:EQZ458743 FAU458709:FAV458743 FKQ458709:FKR458743 FUM458709:FUN458743 GEI458709:GEJ458743 GOE458709:GOF458743 GYA458709:GYB458743 HHW458709:HHX458743 HRS458709:HRT458743 IBO458709:IBP458743 ILK458709:ILL458743 IVG458709:IVH458743 JFC458709:JFD458743 JOY458709:JOZ458743 JYU458709:JYV458743 KIQ458709:KIR458743 KSM458709:KSN458743 LCI458709:LCJ458743 LME458709:LMF458743 LWA458709:LWB458743 MFW458709:MFX458743 MPS458709:MPT458743 MZO458709:MZP458743 NJK458709:NJL458743 NTG458709:NTH458743 ODC458709:ODD458743 OMY458709:OMZ458743 OWU458709:OWV458743 PGQ458709:PGR458743 PQM458709:PQN458743 QAI458709:QAJ458743 QKE458709:QKF458743 QUA458709:QUB458743 RDW458709:RDX458743 RNS458709:RNT458743 RXO458709:RXP458743 SHK458709:SHL458743 SRG458709:SRH458743 TBC458709:TBD458743 TKY458709:TKZ458743 TUU458709:TUV458743 UEQ458709:UER458743 UOM458709:UON458743 UYI458709:UYJ458743 VIE458709:VIF458743 VSA458709:VSB458743 WBW458709:WBX458743 WLS458709:WLT458743 WVO458709:WVP458743 IVG982992:IVH982995 JC524245:JD524279 SY524245:SZ524279 ACU524245:ACV524279 AMQ524245:AMR524279 AWM524245:AWN524279 BGI524245:BGJ524279 BQE524245:BQF524279 CAA524245:CAB524279 CJW524245:CJX524279 CTS524245:CTT524279 DDO524245:DDP524279 DNK524245:DNL524279 DXG524245:DXH524279 EHC524245:EHD524279 EQY524245:EQZ524279 FAU524245:FAV524279 FKQ524245:FKR524279 FUM524245:FUN524279 GEI524245:GEJ524279 GOE524245:GOF524279 GYA524245:GYB524279 HHW524245:HHX524279 HRS524245:HRT524279 IBO524245:IBP524279 ILK524245:ILL524279 IVG524245:IVH524279 JFC524245:JFD524279 JOY524245:JOZ524279 JYU524245:JYV524279 KIQ524245:KIR524279 KSM524245:KSN524279 LCI524245:LCJ524279 LME524245:LMF524279 LWA524245:LWB524279 MFW524245:MFX524279 MPS524245:MPT524279 MZO524245:MZP524279 NJK524245:NJL524279 NTG524245:NTH524279 ODC524245:ODD524279 OMY524245:OMZ524279 OWU524245:OWV524279 PGQ524245:PGR524279 PQM524245:PQN524279 QAI524245:QAJ524279 QKE524245:QKF524279 QUA524245:QUB524279 RDW524245:RDX524279 RNS524245:RNT524279 RXO524245:RXP524279 SHK524245:SHL524279 SRG524245:SRH524279 TBC524245:TBD524279 TKY524245:TKZ524279 TUU524245:TUV524279 UEQ524245:UER524279 UOM524245:UON524279 UYI524245:UYJ524279 VIE524245:VIF524279 VSA524245:VSB524279 WBW524245:WBX524279 WLS524245:WLT524279 WVO524245:WVP524279 JFC982992:JFD982995 JC589781:JD589815 SY589781:SZ589815 ACU589781:ACV589815 AMQ589781:AMR589815 AWM589781:AWN589815 BGI589781:BGJ589815 BQE589781:BQF589815 CAA589781:CAB589815 CJW589781:CJX589815 CTS589781:CTT589815 DDO589781:DDP589815 DNK589781:DNL589815 DXG589781:DXH589815 EHC589781:EHD589815 EQY589781:EQZ589815 FAU589781:FAV589815 FKQ589781:FKR589815 FUM589781:FUN589815 GEI589781:GEJ589815 GOE589781:GOF589815 GYA589781:GYB589815 HHW589781:HHX589815 HRS589781:HRT589815 IBO589781:IBP589815 ILK589781:ILL589815 IVG589781:IVH589815 JFC589781:JFD589815 JOY589781:JOZ589815 JYU589781:JYV589815 KIQ589781:KIR589815 KSM589781:KSN589815 LCI589781:LCJ589815 LME589781:LMF589815 LWA589781:LWB589815 MFW589781:MFX589815 MPS589781:MPT589815 MZO589781:MZP589815 NJK589781:NJL589815 NTG589781:NTH589815 ODC589781:ODD589815 OMY589781:OMZ589815 OWU589781:OWV589815 PGQ589781:PGR589815 PQM589781:PQN589815 QAI589781:QAJ589815 QKE589781:QKF589815 QUA589781:QUB589815 RDW589781:RDX589815 RNS589781:RNT589815 RXO589781:RXP589815 SHK589781:SHL589815 SRG589781:SRH589815 TBC589781:TBD589815 TKY589781:TKZ589815 TUU589781:TUV589815 UEQ589781:UER589815 UOM589781:UON589815 UYI589781:UYJ589815 VIE589781:VIF589815 VSA589781:VSB589815 WBW589781:WBX589815 WLS589781:WLT589815 WVO589781:WVP589815 JOY982992:JOZ982995 JC655317:JD655351 SY655317:SZ655351 ACU655317:ACV655351 AMQ655317:AMR655351 AWM655317:AWN655351 BGI655317:BGJ655351 BQE655317:BQF655351 CAA655317:CAB655351 CJW655317:CJX655351 CTS655317:CTT655351 DDO655317:DDP655351 DNK655317:DNL655351 DXG655317:DXH655351 EHC655317:EHD655351 EQY655317:EQZ655351 FAU655317:FAV655351 FKQ655317:FKR655351 FUM655317:FUN655351 GEI655317:GEJ655351 GOE655317:GOF655351 GYA655317:GYB655351 HHW655317:HHX655351 HRS655317:HRT655351 IBO655317:IBP655351 ILK655317:ILL655351 IVG655317:IVH655351 JFC655317:JFD655351 JOY655317:JOZ655351 JYU655317:JYV655351 KIQ655317:KIR655351 KSM655317:KSN655351 LCI655317:LCJ655351 LME655317:LMF655351 LWA655317:LWB655351 MFW655317:MFX655351 MPS655317:MPT655351 MZO655317:MZP655351 NJK655317:NJL655351 NTG655317:NTH655351 ODC655317:ODD655351 OMY655317:OMZ655351 OWU655317:OWV655351 PGQ655317:PGR655351 PQM655317:PQN655351 QAI655317:QAJ655351 QKE655317:QKF655351 QUA655317:QUB655351 RDW655317:RDX655351 RNS655317:RNT655351 RXO655317:RXP655351 SHK655317:SHL655351 SRG655317:SRH655351 TBC655317:TBD655351 TKY655317:TKZ655351 TUU655317:TUV655351 UEQ655317:UER655351 UOM655317:UON655351 UYI655317:UYJ655351 VIE655317:VIF655351 VSA655317:VSB655351 WBW655317:WBX655351 WLS655317:WLT655351 WVO655317:WVP655351 JYU982992:JYV982995 JC720853:JD720887 SY720853:SZ720887 ACU720853:ACV720887 AMQ720853:AMR720887 AWM720853:AWN720887 BGI720853:BGJ720887 BQE720853:BQF720887 CAA720853:CAB720887 CJW720853:CJX720887 CTS720853:CTT720887 DDO720853:DDP720887 DNK720853:DNL720887 DXG720853:DXH720887 EHC720853:EHD720887 EQY720853:EQZ720887 FAU720853:FAV720887 FKQ720853:FKR720887 FUM720853:FUN720887 GEI720853:GEJ720887 GOE720853:GOF720887 GYA720853:GYB720887 HHW720853:HHX720887 HRS720853:HRT720887 IBO720853:IBP720887 ILK720853:ILL720887 IVG720853:IVH720887 JFC720853:JFD720887 JOY720853:JOZ720887 JYU720853:JYV720887 KIQ720853:KIR720887 KSM720853:KSN720887 LCI720853:LCJ720887 LME720853:LMF720887 LWA720853:LWB720887 MFW720853:MFX720887 MPS720853:MPT720887 MZO720853:MZP720887 NJK720853:NJL720887 NTG720853:NTH720887 ODC720853:ODD720887 OMY720853:OMZ720887 OWU720853:OWV720887 PGQ720853:PGR720887 PQM720853:PQN720887 QAI720853:QAJ720887 QKE720853:QKF720887 QUA720853:QUB720887 RDW720853:RDX720887 RNS720853:RNT720887 RXO720853:RXP720887 SHK720853:SHL720887 SRG720853:SRH720887 TBC720853:TBD720887 TKY720853:TKZ720887 TUU720853:TUV720887 UEQ720853:UER720887 UOM720853:UON720887 UYI720853:UYJ720887 VIE720853:VIF720887 VSA720853:VSB720887 WBW720853:WBX720887 WLS720853:WLT720887 WVO720853:WVP720887 KIQ982992:KIR982995 JC786389:JD786423 SY786389:SZ786423 ACU786389:ACV786423 AMQ786389:AMR786423 AWM786389:AWN786423 BGI786389:BGJ786423 BQE786389:BQF786423 CAA786389:CAB786423 CJW786389:CJX786423 CTS786389:CTT786423 DDO786389:DDP786423 DNK786389:DNL786423 DXG786389:DXH786423 EHC786389:EHD786423 EQY786389:EQZ786423 FAU786389:FAV786423 FKQ786389:FKR786423 FUM786389:FUN786423 GEI786389:GEJ786423 GOE786389:GOF786423 GYA786389:GYB786423 HHW786389:HHX786423 HRS786389:HRT786423 IBO786389:IBP786423 ILK786389:ILL786423 IVG786389:IVH786423 JFC786389:JFD786423 JOY786389:JOZ786423 JYU786389:JYV786423 KIQ786389:KIR786423 KSM786389:KSN786423 LCI786389:LCJ786423 LME786389:LMF786423 LWA786389:LWB786423 MFW786389:MFX786423 MPS786389:MPT786423 MZO786389:MZP786423 NJK786389:NJL786423 NTG786389:NTH786423 ODC786389:ODD786423 OMY786389:OMZ786423 OWU786389:OWV786423 PGQ786389:PGR786423 PQM786389:PQN786423 QAI786389:QAJ786423 QKE786389:QKF786423 QUA786389:QUB786423 RDW786389:RDX786423 RNS786389:RNT786423 RXO786389:RXP786423 SHK786389:SHL786423 SRG786389:SRH786423 TBC786389:TBD786423 TKY786389:TKZ786423 TUU786389:TUV786423 UEQ786389:UER786423 UOM786389:UON786423 UYI786389:UYJ786423 VIE786389:VIF786423 VSA786389:VSB786423 WBW786389:WBX786423 WLS786389:WLT786423 WVO786389:WVP786423 KSM982992:KSN982995 JC851925:JD851959 SY851925:SZ851959 ACU851925:ACV851959 AMQ851925:AMR851959 AWM851925:AWN851959 BGI851925:BGJ851959 BQE851925:BQF851959 CAA851925:CAB851959 CJW851925:CJX851959 CTS851925:CTT851959 DDO851925:DDP851959 DNK851925:DNL851959 DXG851925:DXH851959 EHC851925:EHD851959 EQY851925:EQZ851959 FAU851925:FAV851959 FKQ851925:FKR851959 FUM851925:FUN851959 GEI851925:GEJ851959 GOE851925:GOF851959 GYA851925:GYB851959 HHW851925:HHX851959 HRS851925:HRT851959 IBO851925:IBP851959 ILK851925:ILL851959 IVG851925:IVH851959 JFC851925:JFD851959 JOY851925:JOZ851959 JYU851925:JYV851959 KIQ851925:KIR851959 KSM851925:KSN851959 LCI851925:LCJ851959 LME851925:LMF851959 LWA851925:LWB851959 MFW851925:MFX851959 MPS851925:MPT851959 MZO851925:MZP851959 NJK851925:NJL851959 NTG851925:NTH851959 ODC851925:ODD851959 OMY851925:OMZ851959 OWU851925:OWV851959 PGQ851925:PGR851959 PQM851925:PQN851959 QAI851925:QAJ851959 QKE851925:QKF851959 QUA851925:QUB851959 RDW851925:RDX851959 RNS851925:RNT851959 RXO851925:RXP851959 SHK851925:SHL851959 SRG851925:SRH851959 TBC851925:TBD851959 TKY851925:TKZ851959 TUU851925:TUV851959 UEQ851925:UER851959 UOM851925:UON851959 UYI851925:UYJ851959 VIE851925:VIF851959 VSA851925:VSB851959 WBW851925:WBX851959 WLS851925:WLT851959 WVO851925:WVP851959 LCI982992:LCJ982995 JC917461:JD917495 SY917461:SZ917495 ACU917461:ACV917495 AMQ917461:AMR917495 AWM917461:AWN917495 BGI917461:BGJ917495 BQE917461:BQF917495 CAA917461:CAB917495 CJW917461:CJX917495 CTS917461:CTT917495 DDO917461:DDP917495 DNK917461:DNL917495 DXG917461:DXH917495 EHC917461:EHD917495 EQY917461:EQZ917495 FAU917461:FAV917495 FKQ917461:FKR917495 FUM917461:FUN917495 GEI917461:GEJ917495 GOE917461:GOF917495 GYA917461:GYB917495 HHW917461:HHX917495 HRS917461:HRT917495 IBO917461:IBP917495 ILK917461:ILL917495 IVG917461:IVH917495 JFC917461:JFD917495 JOY917461:JOZ917495 JYU917461:JYV917495 KIQ917461:KIR917495 KSM917461:KSN917495 LCI917461:LCJ917495 LME917461:LMF917495 LWA917461:LWB917495 MFW917461:MFX917495 MPS917461:MPT917495 MZO917461:MZP917495 NJK917461:NJL917495 NTG917461:NTH917495 ODC917461:ODD917495 OMY917461:OMZ917495 OWU917461:OWV917495 PGQ917461:PGR917495 PQM917461:PQN917495 QAI917461:QAJ917495 QKE917461:QKF917495 QUA917461:QUB917495 RDW917461:RDX917495 RNS917461:RNT917495 RXO917461:RXP917495 SHK917461:SHL917495 SRG917461:SRH917495 TBC917461:TBD917495 TKY917461:TKZ917495 TUU917461:TUV917495 UEQ917461:UER917495 UOM917461:UON917495 UYI917461:UYJ917495 VIE917461:VIF917495 VSA917461:VSB917495 WBW917461:WBX917495 WLS917461:WLT917495 WVO917461:WVP917495 LME982992:LMF982995 JC982997:JD983031 SY982997:SZ983031 ACU982997:ACV983031 AMQ982997:AMR983031 AWM982997:AWN983031 BGI982997:BGJ983031 BQE982997:BQF983031 CAA982997:CAB983031 CJW982997:CJX983031 CTS982997:CTT983031 DDO982997:DDP983031 DNK982997:DNL983031 DXG982997:DXH983031 EHC982997:EHD983031 EQY982997:EQZ983031 FAU982997:FAV983031 FKQ982997:FKR983031 FUM982997:FUN983031 GEI982997:GEJ983031 GOE982997:GOF983031 GYA982997:GYB983031 HHW982997:HHX983031 HRS982997:HRT983031 IBO982997:IBP983031 ILK982997:ILL983031 IVG982997:IVH983031 JFC982997:JFD983031 JOY982997:JOZ983031 JYU982997:JYV983031 KIQ982997:KIR983031 KSM982997:KSN983031 LCI982997:LCJ983031 LME982997:LMF983031 LWA982997:LWB983031 MFW982997:MFX983031 MPS982997:MPT983031 MZO982997:MZP983031 NJK982997:NJL983031 NTG982997:NTH983031 ODC982997:ODD983031 OMY982997:OMZ983031 OWU982997:OWV983031 PGQ982997:PGR983031 PQM982997:PQN983031 QAI982997:QAJ983031 QKE982997:QKF983031 QUA982997:QUB983031 RDW982997:RDX983031 RNS982997:RNT983031 RXO982997:RXP983031 SHK982997:SHL983031 SRG982997:SRH983031 TBC982997:TBD983031 TKY982997:TKZ983031 TUU982997:TUV983031 UEQ982997:UER983031 UOM982997:UON983031 UYI982997:UYJ983031 VIE982997:VIF983031 VSA982997:VSB983031 WBW982997:WBX983031 WLS982997:WLT983031 WVO982997:WVP983031 LWA982992:LWB982995 JC65529:JD65531 SY65529:SZ65531 ACU65529:ACV65531 AMQ65529:AMR65531 AWM65529:AWN65531 BGI65529:BGJ65531 BQE65529:BQF65531 CAA65529:CAB65531 CJW65529:CJX65531 CTS65529:CTT65531 DDO65529:DDP65531 DNK65529:DNL65531 DXG65529:DXH65531 EHC65529:EHD65531 EQY65529:EQZ65531 FAU65529:FAV65531 FKQ65529:FKR65531 FUM65529:FUN65531 GEI65529:GEJ65531 GOE65529:GOF65531 GYA65529:GYB65531 HHW65529:HHX65531 HRS65529:HRT65531 IBO65529:IBP65531 ILK65529:ILL65531 IVG65529:IVH65531 JFC65529:JFD65531 JOY65529:JOZ65531 JYU65529:JYV65531 KIQ65529:KIR65531 KSM65529:KSN65531 LCI65529:LCJ65531 LME65529:LMF65531 LWA65529:LWB65531 MFW65529:MFX65531 MPS65529:MPT65531 MZO65529:MZP65531 NJK65529:NJL65531 NTG65529:NTH65531 ODC65529:ODD65531 OMY65529:OMZ65531 OWU65529:OWV65531 PGQ65529:PGR65531 PQM65529:PQN65531 QAI65529:QAJ65531 QKE65529:QKF65531 QUA65529:QUB65531 RDW65529:RDX65531 RNS65529:RNT65531 RXO65529:RXP65531 SHK65529:SHL65531 SRG65529:SRH65531 TBC65529:TBD65531 TKY65529:TKZ65531 TUU65529:TUV65531 UEQ65529:UER65531 UOM65529:UON65531 UYI65529:UYJ65531 VIE65529:VIF65531 VSA65529:VSB65531 WBW65529:WBX65531 WLS65529:WLT65531 WVO65529:WVP65531 MFW982992:MFX982995 JC131065:JD131067 SY131065:SZ131067 ACU131065:ACV131067 AMQ131065:AMR131067 AWM131065:AWN131067 BGI131065:BGJ131067 BQE131065:BQF131067 CAA131065:CAB131067 CJW131065:CJX131067 CTS131065:CTT131067 DDO131065:DDP131067 DNK131065:DNL131067 DXG131065:DXH131067 EHC131065:EHD131067 EQY131065:EQZ131067 FAU131065:FAV131067 FKQ131065:FKR131067 FUM131065:FUN131067 GEI131065:GEJ131067 GOE131065:GOF131067 GYA131065:GYB131067 HHW131065:HHX131067 HRS131065:HRT131067 IBO131065:IBP131067 ILK131065:ILL131067 IVG131065:IVH131067 JFC131065:JFD131067 JOY131065:JOZ131067 JYU131065:JYV131067 KIQ131065:KIR131067 KSM131065:KSN131067 LCI131065:LCJ131067 LME131065:LMF131067 LWA131065:LWB131067 MFW131065:MFX131067 MPS131065:MPT131067 MZO131065:MZP131067 NJK131065:NJL131067 NTG131065:NTH131067 ODC131065:ODD131067 OMY131065:OMZ131067 OWU131065:OWV131067 PGQ131065:PGR131067 PQM131065:PQN131067 QAI131065:QAJ131067 QKE131065:QKF131067 QUA131065:QUB131067 RDW131065:RDX131067 RNS131065:RNT131067 RXO131065:RXP131067 SHK131065:SHL131067 SRG131065:SRH131067 TBC131065:TBD131067 TKY131065:TKZ131067 TUU131065:TUV131067 UEQ131065:UER131067 UOM131065:UON131067 UYI131065:UYJ131067 VIE131065:VIF131067 VSA131065:VSB131067 WBW131065:WBX131067 WLS131065:WLT131067 WVO131065:WVP131067 MPS982992:MPT982995 JC196601:JD196603 SY196601:SZ196603 ACU196601:ACV196603 AMQ196601:AMR196603 AWM196601:AWN196603 BGI196601:BGJ196603 BQE196601:BQF196603 CAA196601:CAB196603 CJW196601:CJX196603 CTS196601:CTT196603 DDO196601:DDP196603 DNK196601:DNL196603 DXG196601:DXH196603 EHC196601:EHD196603 EQY196601:EQZ196603 FAU196601:FAV196603 FKQ196601:FKR196603 FUM196601:FUN196603 GEI196601:GEJ196603 GOE196601:GOF196603 GYA196601:GYB196603 HHW196601:HHX196603 HRS196601:HRT196603 IBO196601:IBP196603 ILK196601:ILL196603 IVG196601:IVH196603 JFC196601:JFD196603 JOY196601:JOZ196603 JYU196601:JYV196603 KIQ196601:KIR196603 KSM196601:KSN196603 LCI196601:LCJ196603 LME196601:LMF196603 LWA196601:LWB196603 MFW196601:MFX196603 MPS196601:MPT196603 MZO196601:MZP196603 NJK196601:NJL196603 NTG196601:NTH196603 ODC196601:ODD196603 OMY196601:OMZ196603 OWU196601:OWV196603 PGQ196601:PGR196603 PQM196601:PQN196603 QAI196601:QAJ196603 QKE196601:QKF196603 QUA196601:QUB196603 RDW196601:RDX196603 RNS196601:RNT196603 RXO196601:RXP196603 SHK196601:SHL196603 SRG196601:SRH196603 TBC196601:TBD196603 TKY196601:TKZ196603 TUU196601:TUV196603 UEQ196601:UER196603 UOM196601:UON196603 UYI196601:UYJ196603 VIE196601:VIF196603 VSA196601:VSB196603 WBW196601:WBX196603 WLS196601:WLT196603 WVO196601:WVP196603 MZO982992:MZP982995 JC262137:JD262139 SY262137:SZ262139 ACU262137:ACV262139 AMQ262137:AMR262139 AWM262137:AWN262139 BGI262137:BGJ262139 BQE262137:BQF262139 CAA262137:CAB262139 CJW262137:CJX262139 CTS262137:CTT262139 DDO262137:DDP262139 DNK262137:DNL262139 DXG262137:DXH262139 EHC262137:EHD262139 EQY262137:EQZ262139 FAU262137:FAV262139 FKQ262137:FKR262139 FUM262137:FUN262139 GEI262137:GEJ262139 GOE262137:GOF262139 GYA262137:GYB262139 HHW262137:HHX262139 HRS262137:HRT262139 IBO262137:IBP262139 ILK262137:ILL262139 IVG262137:IVH262139 JFC262137:JFD262139 JOY262137:JOZ262139 JYU262137:JYV262139 KIQ262137:KIR262139 KSM262137:KSN262139 LCI262137:LCJ262139 LME262137:LMF262139 LWA262137:LWB262139 MFW262137:MFX262139 MPS262137:MPT262139 MZO262137:MZP262139 NJK262137:NJL262139 NTG262137:NTH262139 ODC262137:ODD262139 OMY262137:OMZ262139 OWU262137:OWV262139 PGQ262137:PGR262139 PQM262137:PQN262139 QAI262137:QAJ262139 QKE262137:QKF262139 QUA262137:QUB262139 RDW262137:RDX262139 RNS262137:RNT262139 RXO262137:RXP262139 SHK262137:SHL262139 SRG262137:SRH262139 TBC262137:TBD262139 TKY262137:TKZ262139 TUU262137:TUV262139 UEQ262137:UER262139 UOM262137:UON262139 UYI262137:UYJ262139 VIE262137:VIF262139 VSA262137:VSB262139 WBW262137:WBX262139 WLS262137:WLT262139 WVO262137:WVP262139 NJK982992:NJL982995 JC327673:JD327675 SY327673:SZ327675 ACU327673:ACV327675 AMQ327673:AMR327675 AWM327673:AWN327675 BGI327673:BGJ327675 BQE327673:BQF327675 CAA327673:CAB327675 CJW327673:CJX327675 CTS327673:CTT327675 DDO327673:DDP327675 DNK327673:DNL327675 DXG327673:DXH327675 EHC327673:EHD327675 EQY327673:EQZ327675 FAU327673:FAV327675 FKQ327673:FKR327675 FUM327673:FUN327675 GEI327673:GEJ327675 GOE327673:GOF327675 GYA327673:GYB327675 HHW327673:HHX327675 HRS327673:HRT327675 IBO327673:IBP327675 ILK327673:ILL327675 IVG327673:IVH327675 JFC327673:JFD327675 JOY327673:JOZ327675 JYU327673:JYV327675 KIQ327673:KIR327675 KSM327673:KSN327675 LCI327673:LCJ327675 LME327673:LMF327675 LWA327673:LWB327675 MFW327673:MFX327675 MPS327673:MPT327675 MZO327673:MZP327675 NJK327673:NJL327675 NTG327673:NTH327675 ODC327673:ODD327675 OMY327673:OMZ327675 OWU327673:OWV327675 PGQ327673:PGR327675 PQM327673:PQN327675 QAI327673:QAJ327675 QKE327673:QKF327675 QUA327673:QUB327675 RDW327673:RDX327675 RNS327673:RNT327675 RXO327673:RXP327675 SHK327673:SHL327675 SRG327673:SRH327675 TBC327673:TBD327675 TKY327673:TKZ327675 TUU327673:TUV327675 UEQ327673:UER327675 UOM327673:UON327675 UYI327673:UYJ327675 VIE327673:VIF327675 VSA327673:VSB327675 WBW327673:WBX327675 WLS327673:WLT327675 WVO327673:WVP327675 NTG982992:NTH982995 JC393209:JD393211 SY393209:SZ393211 ACU393209:ACV393211 AMQ393209:AMR393211 AWM393209:AWN393211 BGI393209:BGJ393211 BQE393209:BQF393211 CAA393209:CAB393211 CJW393209:CJX393211 CTS393209:CTT393211 DDO393209:DDP393211 DNK393209:DNL393211 DXG393209:DXH393211 EHC393209:EHD393211 EQY393209:EQZ393211 FAU393209:FAV393211 FKQ393209:FKR393211 FUM393209:FUN393211 GEI393209:GEJ393211 GOE393209:GOF393211 GYA393209:GYB393211 HHW393209:HHX393211 HRS393209:HRT393211 IBO393209:IBP393211 ILK393209:ILL393211 IVG393209:IVH393211 JFC393209:JFD393211 JOY393209:JOZ393211 JYU393209:JYV393211 KIQ393209:KIR393211 KSM393209:KSN393211 LCI393209:LCJ393211 LME393209:LMF393211 LWA393209:LWB393211 MFW393209:MFX393211 MPS393209:MPT393211 MZO393209:MZP393211 NJK393209:NJL393211 NTG393209:NTH393211 ODC393209:ODD393211 OMY393209:OMZ393211 OWU393209:OWV393211 PGQ393209:PGR393211 PQM393209:PQN393211 QAI393209:QAJ393211 QKE393209:QKF393211 QUA393209:QUB393211 RDW393209:RDX393211 RNS393209:RNT393211 RXO393209:RXP393211 SHK393209:SHL393211 SRG393209:SRH393211 TBC393209:TBD393211 TKY393209:TKZ393211 TUU393209:TUV393211 UEQ393209:UER393211 UOM393209:UON393211 UYI393209:UYJ393211 VIE393209:VIF393211 VSA393209:VSB393211 WBW393209:WBX393211 WLS393209:WLT393211 WVO393209:WVP393211 ODC982992:ODD982995 JC458745:JD458747 SY458745:SZ458747 ACU458745:ACV458747 AMQ458745:AMR458747 AWM458745:AWN458747 BGI458745:BGJ458747 BQE458745:BQF458747 CAA458745:CAB458747 CJW458745:CJX458747 CTS458745:CTT458747 DDO458745:DDP458747 DNK458745:DNL458747 DXG458745:DXH458747 EHC458745:EHD458747 EQY458745:EQZ458747 FAU458745:FAV458747 FKQ458745:FKR458747 FUM458745:FUN458747 GEI458745:GEJ458747 GOE458745:GOF458747 GYA458745:GYB458747 HHW458745:HHX458747 HRS458745:HRT458747 IBO458745:IBP458747 ILK458745:ILL458747 IVG458745:IVH458747 JFC458745:JFD458747 JOY458745:JOZ458747 JYU458745:JYV458747 KIQ458745:KIR458747 KSM458745:KSN458747 LCI458745:LCJ458747 LME458745:LMF458747 LWA458745:LWB458747 MFW458745:MFX458747 MPS458745:MPT458747 MZO458745:MZP458747 NJK458745:NJL458747 NTG458745:NTH458747 ODC458745:ODD458747 OMY458745:OMZ458747 OWU458745:OWV458747 PGQ458745:PGR458747 PQM458745:PQN458747 QAI458745:QAJ458747 QKE458745:QKF458747 QUA458745:QUB458747 RDW458745:RDX458747 RNS458745:RNT458747 RXO458745:RXP458747 SHK458745:SHL458747 SRG458745:SRH458747 TBC458745:TBD458747 TKY458745:TKZ458747 TUU458745:TUV458747 UEQ458745:UER458747 UOM458745:UON458747 UYI458745:UYJ458747 VIE458745:VIF458747 VSA458745:VSB458747 WBW458745:WBX458747 WLS458745:WLT458747 WVO458745:WVP458747 OMY982992:OMZ982995 JC524281:JD524283 SY524281:SZ524283 ACU524281:ACV524283 AMQ524281:AMR524283 AWM524281:AWN524283 BGI524281:BGJ524283 BQE524281:BQF524283 CAA524281:CAB524283 CJW524281:CJX524283 CTS524281:CTT524283 DDO524281:DDP524283 DNK524281:DNL524283 DXG524281:DXH524283 EHC524281:EHD524283 EQY524281:EQZ524283 FAU524281:FAV524283 FKQ524281:FKR524283 FUM524281:FUN524283 GEI524281:GEJ524283 GOE524281:GOF524283 GYA524281:GYB524283 HHW524281:HHX524283 HRS524281:HRT524283 IBO524281:IBP524283 ILK524281:ILL524283 IVG524281:IVH524283 JFC524281:JFD524283 JOY524281:JOZ524283 JYU524281:JYV524283 KIQ524281:KIR524283 KSM524281:KSN524283 LCI524281:LCJ524283 LME524281:LMF524283 LWA524281:LWB524283 MFW524281:MFX524283 MPS524281:MPT524283 MZO524281:MZP524283 NJK524281:NJL524283 NTG524281:NTH524283 ODC524281:ODD524283 OMY524281:OMZ524283 OWU524281:OWV524283 PGQ524281:PGR524283 PQM524281:PQN524283 QAI524281:QAJ524283 QKE524281:QKF524283 QUA524281:QUB524283 RDW524281:RDX524283 RNS524281:RNT524283 RXO524281:RXP524283 SHK524281:SHL524283 SRG524281:SRH524283 TBC524281:TBD524283 TKY524281:TKZ524283 TUU524281:TUV524283 UEQ524281:UER524283 UOM524281:UON524283 UYI524281:UYJ524283 VIE524281:VIF524283 VSA524281:VSB524283 WBW524281:WBX524283 WLS524281:WLT524283 WVO524281:WVP524283 OWU982992:OWV982995 JC589817:JD589819 SY589817:SZ589819 ACU589817:ACV589819 AMQ589817:AMR589819 AWM589817:AWN589819 BGI589817:BGJ589819 BQE589817:BQF589819 CAA589817:CAB589819 CJW589817:CJX589819 CTS589817:CTT589819 DDO589817:DDP589819 DNK589817:DNL589819 DXG589817:DXH589819 EHC589817:EHD589819 EQY589817:EQZ589819 FAU589817:FAV589819 FKQ589817:FKR589819 FUM589817:FUN589819 GEI589817:GEJ589819 GOE589817:GOF589819 GYA589817:GYB589819 HHW589817:HHX589819 HRS589817:HRT589819 IBO589817:IBP589819 ILK589817:ILL589819 IVG589817:IVH589819 JFC589817:JFD589819 JOY589817:JOZ589819 JYU589817:JYV589819 KIQ589817:KIR589819 KSM589817:KSN589819 LCI589817:LCJ589819 LME589817:LMF589819 LWA589817:LWB589819 MFW589817:MFX589819 MPS589817:MPT589819 MZO589817:MZP589819 NJK589817:NJL589819 NTG589817:NTH589819 ODC589817:ODD589819 OMY589817:OMZ589819 OWU589817:OWV589819 PGQ589817:PGR589819 PQM589817:PQN589819 QAI589817:QAJ589819 QKE589817:QKF589819 QUA589817:QUB589819 RDW589817:RDX589819 RNS589817:RNT589819 RXO589817:RXP589819 SHK589817:SHL589819 SRG589817:SRH589819 TBC589817:TBD589819 TKY589817:TKZ589819 TUU589817:TUV589819 UEQ589817:UER589819 UOM589817:UON589819 UYI589817:UYJ589819 VIE589817:VIF589819 VSA589817:VSB589819 WBW589817:WBX589819 WLS589817:WLT589819 WVO589817:WVP589819 PGQ982992:PGR982995 JC655353:JD655355 SY655353:SZ655355 ACU655353:ACV655355 AMQ655353:AMR655355 AWM655353:AWN655355 BGI655353:BGJ655355 BQE655353:BQF655355 CAA655353:CAB655355 CJW655353:CJX655355 CTS655353:CTT655355 DDO655353:DDP655355 DNK655353:DNL655355 DXG655353:DXH655355 EHC655353:EHD655355 EQY655353:EQZ655355 FAU655353:FAV655355 FKQ655353:FKR655355 FUM655353:FUN655355 GEI655353:GEJ655355 GOE655353:GOF655355 GYA655353:GYB655355 HHW655353:HHX655355 HRS655353:HRT655355 IBO655353:IBP655355 ILK655353:ILL655355 IVG655353:IVH655355 JFC655353:JFD655355 JOY655353:JOZ655355 JYU655353:JYV655355 KIQ655353:KIR655355 KSM655353:KSN655355 LCI655353:LCJ655355 LME655353:LMF655355 LWA655353:LWB655355 MFW655353:MFX655355 MPS655353:MPT655355 MZO655353:MZP655355 NJK655353:NJL655355 NTG655353:NTH655355 ODC655353:ODD655355 OMY655353:OMZ655355 OWU655353:OWV655355 PGQ655353:PGR655355 PQM655353:PQN655355 QAI655353:QAJ655355 QKE655353:QKF655355 QUA655353:QUB655355 RDW655353:RDX655355 RNS655353:RNT655355 RXO655353:RXP655355 SHK655353:SHL655355 SRG655353:SRH655355 TBC655353:TBD655355 TKY655353:TKZ655355 TUU655353:TUV655355 UEQ655353:UER655355 UOM655353:UON655355 UYI655353:UYJ655355 VIE655353:VIF655355 VSA655353:VSB655355 WBW655353:WBX655355 WLS655353:WLT655355 WVO655353:WVP655355 PQM982992:PQN982995 JC720889:JD720891 SY720889:SZ720891 ACU720889:ACV720891 AMQ720889:AMR720891 AWM720889:AWN720891 BGI720889:BGJ720891 BQE720889:BQF720891 CAA720889:CAB720891 CJW720889:CJX720891 CTS720889:CTT720891 DDO720889:DDP720891 DNK720889:DNL720891 DXG720889:DXH720891 EHC720889:EHD720891 EQY720889:EQZ720891 FAU720889:FAV720891 FKQ720889:FKR720891 FUM720889:FUN720891 GEI720889:GEJ720891 GOE720889:GOF720891 GYA720889:GYB720891 HHW720889:HHX720891 HRS720889:HRT720891 IBO720889:IBP720891 ILK720889:ILL720891 IVG720889:IVH720891 JFC720889:JFD720891 JOY720889:JOZ720891 JYU720889:JYV720891 KIQ720889:KIR720891 KSM720889:KSN720891 LCI720889:LCJ720891 LME720889:LMF720891 LWA720889:LWB720891 MFW720889:MFX720891 MPS720889:MPT720891 MZO720889:MZP720891 NJK720889:NJL720891 NTG720889:NTH720891 ODC720889:ODD720891 OMY720889:OMZ720891 OWU720889:OWV720891 PGQ720889:PGR720891 PQM720889:PQN720891 QAI720889:QAJ720891 QKE720889:QKF720891 QUA720889:QUB720891 RDW720889:RDX720891 RNS720889:RNT720891 RXO720889:RXP720891 SHK720889:SHL720891 SRG720889:SRH720891 TBC720889:TBD720891 TKY720889:TKZ720891 TUU720889:TUV720891 UEQ720889:UER720891 UOM720889:UON720891 UYI720889:UYJ720891 VIE720889:VIF720891 VSA720889:VSB720891 WBW720889:WBX720891 WLS720889:WLT720891 WVO720889:WVP720891 QAI982992:QAJ982995 JC786425:JD786427 SY786425:SZ786427 ACU786425:ACV786427 AMQ786425:AMR786427 AWM786425:AWN786427 BGI786425:BGJ786427 BQE786425:BQF786427 CAA786425:CAB786427 CJW786425:CJX786427 CTS786425:CTT786427 DDO786425:DDP786427 DNK786425:DNL786427 DXG786425:DXH786427 EHC786425:EHD786427 EQY786425:EQZ786427 FAU786425:FAV786427 FKQ786425:FKR786427 FUM786425:FUN786427 GEI786425:GEJ786427 GOE786425:GOF786427 GYA786425:GYB786427 HHW786425:HHX786427 HRS786425:HRT786427 IBO786425:IBP786427 ILK786425:ILL786427 IVG786425:IVH786427 JFC786425:JFD786427 JOY786425:JOZ786427 JYU786425:JYV786427 KIQ786425:KIR786427 KSM786425:KSN786427 LCI786425:LCJ786427 LME786425:LMF786427 LWA786425:LWB786427 MFW786425:MFX786427 MPS786425:MPT786427 MZO786425:MZP786427 NJK786425:NJL786427 NTG786425:NTH786427 ODC786425:ODD786427 OMY786425:OMZ786427 OWU786425:OWV786427 PGQ786425:PGR786427 PQM786425:PQN786427 QAI786425:QAJ786427 QKE786425:QKF786427 QUA786425:QUB786427 RDW786425:RDX786427 RNS786425:RNT786427 RXO786425:RXP786427 SHK786425:SHL786427 SRG786425:SRH786427 TBC786425:TBD786427 TKY786425:TKZ786427 TUU786425:TUV786427 UEQ786425:UER786427 UOM786425:UON786427 UYI786425:UYJ786427 VIE786425:VIF786427 VSA786425:VSB786427 WBW786425:WBX786427 WLS786425:WLT786427 WVO786425:WVP786427 QKE982992:QKF982995 JC851961:JD851963 SY851961:SZ851963 ACU851961:ACV851963 AMQ851961:AMR851963 AWM851961:AWN851963 BGI851961:BGJ851963 BQE851961:BQF851963 CAA851961:CAB851963 CJW851961:CJX851963 CTS851961:CTT851963 DDO851961:DDP851963 DNK851961:DNL851963 DXG851961:DXH851963 EHC851961:EHD851963 EQY851961:EQZ851963 FAU851961:FAV851963 FKQ851961:FKR851963 FUM851961:FUN851963 GEI851961:GEJ851963 GOE851961:GOF851963 GYA851961:GYB851963 HHW851961:HHX851963 HRS851961:HRT851963 IBO851961:IBP851963 ILK851961:ILL851963 IVG851961:IVH851963 JFC851961:JFD851963 JOY851961:JOZ851963 JYU851961:JYV851963 KIQ851961:KIR851963 KSM851961:KSN851963 LCI851961:LCJ851963 LME851961:LMF851963 LWA851961:LWB851963 MFW851961:MFX851963 MPS851961:MPT851963 MZO851961:MZP851963 NJK851961:NJL851963 NTG851961:NTH851963 ODC851961:ODD851963 OMY851961:OMZ851963 OWU851961:OWV851963 PGQ851961:PGR851963 PQM851961:PQN851963 QAI851961:QAJ851963 QKE851961:QKF851963 QUA851961:QUB851963 RDW851961:RDX851963 RNS851961:RNT851963 RXO851961:RXP851963 SHK851961:SHL851963 SRG851961:SRH851963 TBC851961:TBD851963 TKY851961:TKZ851963 TUU851961:TUV851963 UEQ851961:UER851963 UOM851961:UON851963 UYI851961:UYJ851963 VIE851961:VIF851963 VSA851961:VSB851963 WBW851961:WBX851963 WLS851961:WLT851963 WVO851961:WVP851963 QUA982992:QUB982995 JC917497:JD917499 SY917497:SZ917499 ACU917497:ACV917499 AMQ917497:AMR917499 AWM917497:AWN917499 BGI917497:BGJ917499 BQE917497:BQF917499 CAA917497:CAB917499 CJW917497:CJX917499 CTS917497:CTT917499 DDO917497:DDP917499 DNK917497:DNL917499 DXG917497:DXH917499 EHC917497:EHD917499 EQY917497:EQZ917499 FAU917497:FAV917499 FKQ917497:FKR917499 FUM917497:FUN917499 GEI917497:GEJ917499 GOE917497:GOF917499 GYA917497:GYB917499 HHW917497:HHX917499 HRS917497:HRT917499 IBO917497:IBP917499 ILK917497:ILL917499 IVG917497:IVH917499 JFC917497:JFD917499 JOY917497:JOZ917499 JYU917497:JYV917499 KIQ917497:KIR917499 KSM917497:KSN917499 LCI917497:LCJ917499 LME917497:LMF917499 LWA917497:LWB917499 MFW917497:MFX917499 MPS917497:MPT917499 MZO917497:MZP917499 NJK917497:NJL917499 NTG917497:NTH917499 ODC917497:ODD917499 OMY917497:OMZ917499 OWU917497:OWV917499 PGQ917497:PGR917499 PQM917497:PQN917499 QAI917497:QAJ917499 QKE917497:QKF917499 QUA917497:QUB917499 RDW917497:RDX917499 RNS917497:RNT917499 RXO917497:RXP917499 SHK917497:SHL917499 SRG917497:SRH917499 TBC917497:TBD917499 TKY917497:TKZ917499 TUU917497:TUV917499 UEQ917497:UER917499 UOM917497:UON917499 UYI917497:UYJ917499 VIE917497:VIF917499 VSA917497:VSB917499 WBW917497:WBX917499 WLS917497:WLT917499 WVO917497:WVP917499 RDW982992:RDX982995 JC983033:JD983035 SY983033:SZ983035 ACU983033:ACV983035 AMQ983033:AMR983035 AWM983033:AWN983035 BGI983033:BGJ983035 BQE983033:BQF983035 CAA983033:CAB983035 CJW983033:CJX983035 CTS983033:CTT983035 DDO983033:DDP983035 DNK983033:DNL983035 DXG983033:DXH983035 EHC983033:EHD983035 EQY983033:EQZ983035 FAU983033:FAV983035 FKQ983033:FKR983035 FUM983033:FUN983035 GEI983033:GEJ983035 GOE983033:GOF983035 GYA983033:GYB983035 HHW983033:HHX983035 HRS983033:HRT983035 IBO983033:IBP983035 ILK983033:ILL983035 IVG983033:IVH983035 JFC983033:JFD983035 JOY983033:JOZ983035 JYU983033:JYV983035 KIQ983033:KIR983035 KSM983033:KSN983035 LCI983033:LCJ983035 LME983033:LMF983035 LWA983033:LWB983035 MFW983033:MFX983035 MPS983033:MPT983035 MZO983033:MZP983035 NJK983033:NJL983035 NTG983033:NTH983035 ODC983033:ODD983035 OMY983033:OMZ983035 OWU983033:OWV983035 PGQ983033:PGR983035 PQM983033:PQN983035 QAI983033:QAJ983035 QKE983033:QKF983035 QUA983033:QUB983035 RDW983033:RDX983035 RNS983033:RNT983035 RXO983033:RXP983035 SHK983033:SHL983035 SRG983033:SRH983035 TBC983033:TBD983035 TKY983033:TKZ983035 TUU983033:TUV983035 UEQ983033:UER983035 UOM983033:UON983035 UYI983033:UYJ983035 VIE983033:VIF983035 VSA983033:VSB983035 WBW983033:WBX983035 WLS983033:WLT983035 WVO983033:WVP983035 RNS982992:RNT982995 JC65488:JD65491 SY65488:SZ65491 ACU65488:ACV65491 AMQ65488:AMR65491 AWM65488:AWN65491 BGI65488:BGJ65491 BQE65488:BQF65491 CAA65488:CAB65491 CJW65488:CJX65491 CTS65488:CTT65491 DDO65488:DDP65491 DNK65488:DNL65491 DXG65488:DXH65491 EHC65488:EHD65491 EQY65488:EQZ65491 FAU65488:FAV65491 FKQ65488:FKR65491 FUM65488:FUN65491 GEI65488:GEJ65491 GOE65488:GOF65491 GYA65488:GYB65491 HHW65488:HHX65491 HRS65488:HRT65491 IBO65488:IBP65491 ILK65488:ILL65491 IVG65488:IVH65491 JFC65488:JFD65491 JOY65488:JOZ65491 JYU65488:JYV65491 KIQ65488:KIR65491 KSM65488:KSN65491 LCI65488:LCJ65491 LME65488:LMF65491 LWA65488:LWB65491 MFW65488:MFX65491 MPS65488:MPT65491 MZO65488:MZP65491 NJK65488:NJL65491 NTG65488:NTH65491 ODC65488:ODD65491 OMY65488:OMZ65491 OWU65488:OWV65491 PGQ65488:PGR65491 PQM65488:PQN65491 QAI65488:QAJ65491 QKE65488:QKF65491 QUA65488:QUB65491 RDW65488:RDX65491 RNS65488:RNT65491 RXO65488:RXP65491 SHK65488:SHL65491 SRG65488:SRH65491 TBC65488:TBD65491 TKY65488:TKZ65491 TUU65488:TUV65491 UEQ65488:UER65491 UOM65488:UON65491 UYI65488:UYJ65491 VIE65488:VIF65491 VSA65488:VSB65491 WBW65488:WBX65491 WLS65488:WLT65491 WVO65488:WVP65491 RXO982992:RXP982995 JC131024:JD131027 SY131024:SZ131027 ACU131024:ACV131027 AMQ131024:AMR131027 AWM131024:AWN131027 BGI131024:BGJ131027 BQE131024:BQF131027 CAA131024:CAB131027 CJW131024:CJX131027 CTS131024:CTT131027 DDO131024:DDP131027 DNK131024:DNL131027 DXG131024:DXH131027 EHC131024:EHD131027 EQY131024:EQZ131027 FAU131024:FAV131027 FKQ131024:FKR131027 FUM131024:FUN131027 GEI131024:GEJ131027 GOE131024:GOF131027 GYA131024:GYB131027 HHW131024:HHX131027 HRS131024:HRT131027 IBO131024:IBP131027 ILK131024:ILL131027 IVG131024:IVH131027 JFC131024:JFD131027 JOY131024:JOZ131027 JYU131024:JYV131027 KIQ131024:KIR131027 KSM131024:KSN131027 LCI131024:LCJ131027 LME131024:LMF131027 LWA131024:LWB131027 MFW131024:MFX131027 MPS131024:MPT131027 MZO131024:MZP131027 NJK131024:NJL131027 NTG131024:NTH131027 ODC131024:ODD131027 OMY131024:OMZ131027 OWU131024:OWV131027 PGQ131024:PGR131027 PQM131024:PQN131027 QAI131024:QAJ131027 QKE131024:QKF131027 QUA131024:QUB131027 RDW131024:RDX131027 RNS131024:RNT131027 RXO131024:RXP131027 SHK131024:SHL131027 SRG131024:SRH131027 TBC131024:TBD131027 TKY131024:TKZ131027 TUU131024:TUV131027 UEQ131024:UER131027 UOM131024:UON131027 UYI131024:UYJ131027 VIE131024:VIF131027 VSA131024:VSB131027 WBW131024:WBX131027 WLS131024:WLT131027 WVO131024:WVP131027 SHK982992:SHL982995 JC196560:JD196563 SY196560:SZ196563 ACU196560:ACV196563 AMQ196560:AMR196563 AWM196560:AWN196563 BGI196560:BGJ196563 BQE196560:BQF196563 CAA196560:CAB196563 CJW196560:CJX196563 CTS196560:CTT196563 DDO196560:DDP196563 DNK196560:DNL196563 DXG196560:DXH196563 EHC196560:EHD196563 EQY196560:EQZ196563 FAU196560:FAV196563 FKQ196560:FKR196563 FUM196560:FUN196563 GEI196560:GEJ196563 GOE196560:GOF196563 GYA196560:GYB196563 HHW196560:HHX196563 HRS196560:HRT196563 IBO196560:IBP196563 ILK196560:ILL196563 IVG196560:IVH196563 JFC196560:JFD196563 JOY196560:JOZ196563 JYU196560:JYV196563 KIQ196560:KIR196563 KSM196560:KSN196563 LCI196560:LCJ196563 LME196560:LMF196563 LWA196560:LWB196563 MFW196560:MFX196563 MPS196560:MPT196563 MZO196560:MZP196563 NJK196560:NJL196563 NTG196560:NTH196563 ODC196560:ODD196563 OMY196560:OMZ196563 OWU196560:OWV196563 PGQ196560:PGR196563 PQM196560:PQN196563 QAI196560:QAJ196563 QKE196560:QKF196563 QUA196560:QUB196563 RDW196560:RDX196563 RNS196560:RNT196563 RXO196560:RXP196563 SHK196560:SHL196563 SRG196560:SRH196563 TBC196560:TBD196563 TKY196560:TKZ196563 TUU196560:TUV196563 UEQ196560:UER196563 UOM196560:UON196563 UYI196560:UYJ196563 VIE196560:VIF196563 VSA196560:VSB196563 WBW196560:WBX196563 WLS196560:WLT196563 WVO196560:WVP196563 SRG982992:SRH982995 JC262096:JD262099 SY262096:SZ262099 ACU262096:ACV262099 AMQ262096:AMR262099 AWM262096:AWN262099 BGI262096:BGJ262099 BQE262096:BQF262099 CAA262096:CAB262099 CJW262096:CJX262099 CTS262096:CTT262099 DDO262096:DDP262099 DNK262096:DNL262099 DXG262096:DXH262099 EHC262096:EHD262099 EQY262096:EQZ262099 FAU262096:FAV262099 FKQ262096:FKR262099 FUM262096:FUN262099 GEI262096:GEJ262099 GOE262096:GOF262099 GYA262096:GYB262099 HHW262096:HHX262099 HRS262096:HRT262099 IBO262096:IBP262099 ILK262096:ILL262099 IVG262096:IVH262099 JFC262096:JFD262099 JOY262096:JOZ262099 JYU262096:JYV262099 KIQ262096:KIR262099 KSM262096:KSN262099 LCI262096:LCJ262099 LME262096:LMF262099 LWA262096:LWB262099 MFW262096:MFX262099 MPS262096:MPT262099 MZO262096:MZP262099 NJK262096:NJL262099 NTG262096:NTH262099 ODC262096:ODD262099 OMY262096:OMZ262099 OWU262096:OWV262099 PGQ262096:PGR262099 PQM262096:PQN262099 QAI262096:QAJ262099 QKE262096:QKF262099 QUA262096:QUB262099 RDW262096:RDX262099 RNS262096:RNT262099 RXO262096:RXP262099 SHK262096:SHL262099 SRG262096:SRH262099 TBC262096:TBD262099 TKY262096:TKZ262099 TUU262096:TUV262099 UEQ262096:UER262099 UOM262096:UON262099 UYI262096:UYJ262099 VIE262096:VIF262099 VSA262096:VSB262099 WBW262096:WBX262099 WLS262096:WLT262099 WVO262096:WVP262099 TBC982992:TBD982995 JC327632:JD327635 SY327632:SZ327635 ACU327632:ACV327635 AMQ327632:AMR327635 AWM327632:AWN327635 BGI327632:BGJ327635 BQE327632:BQF327635 CAA327632:CAB327635 CJW327632:CJX327635 CTS327632:CTT327635 DDO327632:DDP327635 DNK327632:DNL327635 DXG327632:DXH327635 EHC327632:EHD327635 EQY327632:EQZ327635 FAU327632:FAV327635 FKQ327632:FKR327635 FUM327632:FUN327635 GEI327632:GEJ327635 GOE327632:GOF327635 GYA327632:GYB327635 HHW327632:HHX327635 HRS327632:HRT327635 IBO327632:IBP327635 ILK327632:ILL327635 IVG327632:IVH327635 JFC327632:JFD327635 JOY327632:JOZ327635 JYU327632:JYV327635 KIQ327632:KIR327635 KSM327632:KSN327635 LCI327632:LCJ327635 LME327632:LMF327635 LWA327632:LWB327635 MFW327632:MFX327635 MPS327632:MPT327635 MZO327632:MZP327635 NJK327632:NJL327635 NTG327632:NTH327635 ODC327632:ODD327635 OMY327632:OMZ327635 OWU327632:OWV327635 PGQ327632:PGR327635 PQM327632:PQN327635 QAI327632:QAJ327635 QKE327632:QKF327635 QUA327632:QUB327635 RDW327632:RDX327635 RNS327632:RNT327635 RXO327632:RXP327635 SHK327632:SHL327635 SRG327632:SRH327635 TBC327632:TBD327635 TKY327632:TKZ327635 TUU327632:TUV327635 UEQ327632:UER327635 UOM327632:UON327635 UYI327632:UYJ327635 VIE327632:VIF327635 VSA327632:VSB327635 WBW327632:WBX327635 WLS327632:WLT327635 WVO327632:WVP327635 TKY982992:TKZ982995 JC393168:JD393171 SY393168:SZ393171 ACU393168:ACV393171 AMQ393168:AMR393171 AWM393168:AWN393171 BGI393168:BGJ393171 BQE393168:BQF393171 CAA393168:CAB393171 CJW393168:CJX393171 CTS393168:CTT393171 DDO393168:DDP393171 DNK393168:DNL393171 DXG393168:DXH393171 EHC393168:EHD393171 EQY393168:EQZ393171 FAU393168:FAV393171 FKQ393168:FKR393171 FUM393168:FUN393171 GEI393168:GEJ393171 GOE393168:GOF393171 GYA393168:GYB393171 HHW393168:HHX393171 HRS393168:HRT393171 IBO393168:IBP393171 ILK393168:ILL393171 IVG393168:IVH393171 JFC393168:JFD393171 JOY393168:JOZ393171 JYU393168:JYV393171 KIQ393168:KIR393171 KSM393168:KSN393171 LCI393168:LCJ393171 LME393168:LMF393171 LWA393168:LWB393171 MFW393168:MFX393171 MPS393168:MPT393171 MZO393168:MZP393171 NJK393168:NJL393171 NTG393168:NTH393171 ODC393168:ODD393171 OMY393168:OMZ393171 OWU393168:OWV393171 PGQ393168:PGR393171 PQM393168:PQN393171 QAI393168:QAJ393171 QKE393168:QKF393171 QUA393168:QUB393171 RDW393168:RDX393171 RNS393168:RNT393171 RXO393168:RXP393171 SHK393168:SHL393171 SRG393168:SRH393171 TBC393168:TBD393171 TKY393168:TKZ393171 TUU393168:TUV393171 UEQ393168:UER393171 UOM393168:UON393171 UYI393168:UYJ393171 VIE393168:VIF393171 VSA393168:VSB393171 WBW393168:WBX393171 WLS393168:WLT393171 WVO393168:WVP393171 TUU982992:TUV982995 JC458704:JD458707 SY458704:SZ458707 ACU458704:ACV458707 AMQ458704:AMR458707 AWM458704:AWN458707 BGI458704:BGJ458707 BQE458704:BQF458707 CAA458704:CAB458707 CJW458704:CJX458707 CTS458704:CTT458707 DDO458704:DDP458707 DNK458704:DNL458707 DXG458704:DXH458707 EHC458704:EHD458707 EQY458704:EQZ458707 FAU458704:FAV458707 FKQ458704:FKR458707 FUM458704:FUN458707 GEI458704:GEJ458707 GOE458704:GOF458707 GYA458704:GYB458707 HHW458704:HHX458707 HRS458704:HRT458707 IBO458704:IBP458707 ILK458704:ILL458707 IVG458704:IVH458707 JFC458704:JFD458707 JOY458704:JOZ458707 JYU458704:JYV458707 KIQ458704:KIR458707 KSM458704:KSN458707 LCI458704:LCJ458707 LME458704:LMF458707 LWA458704:LWB458707 MFW458704:MFX458707 MPS458704:MPT458707 MZO458704:MZP458707 NJK458704:NJL458707 NTG458704:NTH458707 ODC458704:ODD458707 OMY458704:OMZ458707 OWU458704:OWV458707 PGQ458704:PGR458707 PQM458704:PQN458707 QAI458704:QAJ458707 QKE458704:QKF458707 QUA458704:QUB458707 RDW458704:RDX458707 RNS458704:RNT458707 RXO458704:RXP458707 SHK458704:SHL458707 SRG458704:SRH458707 TBC458704:TBD458707 TKY458704:TKZ458707 TUU458704:TUV458707 UEQ458704:UER458707 UOM458704:UON458707 UYI458704:UYJ458707 VIE458704:VIF458707 VSA458704:VSB458707 WBW458704:WBX458707 WLS458704:WLT458707 WVO458704:WVP458707 UEQ982992:UER982995 JC524240:JD524243 SY524240:SZ524243 ACU524240:ACV524243 AMQ524240:AMR524243 AWM524240:AWN524243 BGI524240:BGJ524243 BQE524240:BQF524243 CAA524240:CAB524243 CJW524240:CJX524243 CTS524240:CTT524243 DDO524240:DDP524243 DNK524240:DNL524243 DXG524240:DXH524243 EHC524240:EHD524243 EQY524240:EQZ524243 FAU524240:FAV524243 FKQ524240:FKR524243 FUM524240:FUN524243 GEI524240:GEJ524243 GOE524240:GOF524243 GYA524240:GYB524243 HHW524240:HHX524243 HRS524240:HRT524243 IBO524240:IBP524243 ILK524240:ILL524243 IVG524240:IVH524243 JFC524240:JFD524243 JOY524240:JOZ524243 JYU524240:JYV524243 KIQ524240:KIR524243 KSM524240:KSN524243 LCI524240:LCJ524243 LME524240:LMF524243 LWA524240:LWB524243 MFW524240:MFX524243 MPS524240:MPT524243 MZO524240:MZP524243 NJK524240:NJL524243 NTG524240:NTH524243 ODC524240:ODD524243 OMY524240:OMZ524243 OWU524240:OWV524243 PGQ524240:PGR524243 PQM524240:PQN524243 QAI524240:QAJ524243 QKE524240:QKF524243 QUA524240:QUB524243 RDW524240:RDX524243 RNS524240:RNT524243 RXO524240:RXP524243 SHK524240:SHL524243 SRG524240:SRH524243 TBC524240:TBD524243 TKY524240:TKZ524243 TUU524240:TUV524243 UEQ524240:UER524243 UOM524240:UON524243 UYI524240:UYJ524243 VIE524240:VIF524243 VSA524240:VSB524243 WBW524240:WBX524243 WLS524240:WLT524243 WVO524240:WVP524243 UOM982992:UON982995 JC589776:JD589779 SY589776:SZ589779 ACU589776:ACV589779 AMQ589776:AMR589779 AWM589776:AWN589779 BGI589776:BGJ589779 BQE589776:BQF589779 CAA589776:CAB589779 CJW589776:CJX589779 CTS589776:CTT589779 DDO589776:DDP589779 DNK589776:DNL589779 DXG589776:DXH589779 EHC589776:EHD589779 EQY589776:EQZ589779 FAU589776:FAV589779 FKQ589776:FKR589779 FUM589776:FUN589779 GEI589776:GEJ589779 GOE589776:GOF589779 GYA589776:GYB589779 HHW589776:HHX589779 HRS589776:HRT589779 IBO589776:IBP589779 ILK589776:ILL589779 IVG589776:IVH589779 JFC589776:JFD589779 JOY589776:JOZ589779 JYU589776:JYV589779 KIQ589776:KIR589779 KSM589776:KSN589779 LCI589776:LCJ589779 LME589776:LMF589779 LWA589776:LWB589779 MFW589776:MFX589779 MPS589776:MPT589779 MZO589776:MZP589779 NJK589776:NJL589779 NTG589776:NTH589779 ODC589776:ODD589779 OMY589776:OMZ589779 OWU589776:OWV589779 PGQ589776:PGR589779 PQM589776:PQN589779 QAI589776:QAJ589779 QKE589776:QKF589779 QUA589776:QUB589779 RDW589776:RDX589779 RNS589776:RNT589779 RXO589776:RXP589779 SHK589776:SHL589779 SRG589776:SRH589779 TBC589776:TBD589779 TKY589776:TKZ589779 TUU589776:TUV589779 UEQ589776:UER589779 UOM589776:UON589779 UYI589776:UYJ589779 VIE589776:VIF589779 VSA589776:VSB589779 WBW589776:WBX589779 WLS589776:WLT589779 WVO589776:WVP589779 UYI982992:UYJ982995 JC655312:JD655315 SY655312:SZ655315 ACU655312:ACV655315 AMQ655312:AMR655315 AWM655312:AWN655315 BGI655312:BGJ655315 BQE655312:BQF655315 CAA655312:CAB655315 CJW655312:CJX655315 CTS655312:CTT655315 DDO655312:DDP655315 DNK655312:DNL655315 DXG655312:DXH655315 EHC655312:EHD655315 EQY655312:EQZ655315 FAU655312:FAV655315 FKQ655312:FKR655315 FUM655312:FUN655315 GEI655312:GEJ655315 GOE655312:GOF655315 GYA655312:GYB655315 HHW655312:HHX655315 HRS655312:HRT655315 IBO655312:IBP655315 ILK655312:ILL655315 IVG655312:IVH655315 JFC655312:JFD655315 JOY655312:JOZ655315 JYU655312:JYV655315 KIQ655312:KIR655315 KSM655312:KSN655315 LCI655312:LCJ655315 LME655312:LMF655315 LWA655312:LWB655315 MFW655312:MFX655315 MPS655312:MPT655315 MZO655312:MZP655315 NJK655312:NJL655315 NTG655312:NTH655315 ODC655312:ODD655315 OMY655312:OMZ655315 OWU655312:OWV655315 PGQ655312:PGR655315 PQM655312:PQN655315 QAI655312:QAJ655315 QKE655312:QKF655315 QUA655312:QUB655315 RDW655312:RDX655315 RNS655312:RNT655315 RXO655312:RXP655315 SHK655312:SHL655315 SRG655312:SRH655315 TBC655312:TBD655315 TKY655312:TKZ655315 TUU655312:TUV655315 UEQ655312:UER655315 UOM655312:UON655315 UYI655312:UYJ655315 VIE655312:VIF655315 VSA655312:VSB655315 WBW655312:WBX655315 WLS655312:WLT655315 WVO655312:WVP655315 VIE982992:VIF982995 JC720848:JD720851 SY720848:SZ720851 ACU720848:ACV720851 AMQ720848:AMR720851 AWM720848:AWN720851 BGI720848:BGJ720851 BQE720848:BQF720851 CAA720848:CAB720851 CJW720848:CJX720851 CTS720848:CTT720851 DDO720848:DDP720851 DNK720848:DNL720851 DXG720848:DXH720851 EHC720848:EHD720851 EQY720848:EQZ720851 FAU720848:FAV720851 FKQ720848:FKR720851 FUM720848:FUN720851 GEI720848:GEJ720851 GOE720848:GOF720851 GYA720848:GYB720851 HHW720848:HHX720851 HRS720848:HRT720851 IBO720848:IBP720851 ILK720848:ILL720851 IVG720848:IVH720851 JFC720848:JFD720851 JOY720848:JOZ720851 JYU720848:JYV720851 KIQ720848:KIR720851 KSM720848:KSN720851 LCI720848:LCJ720851 LME720848:LMF720851 LWA720848:LWB720851 MFW720848:MFX720851 MPS720848:MPT720851 MZO720848:MZP720851 NJK720848:NJL720851 NTG720848:NTH720851 ODC720848:ODD720851 OMY720848:OMZ720851 OWU720848:OWV720851 PGQ720848:PGR720851 PQM720848:PQN720851 QAI720848:QAJ720851 QKE720848:QKF720851 QUA720848:QUB720851 RDW720848:RDX720851 RNS720848:RNT720851 RXO720848:RXP720851 SHK720848:SHL720851 SRG720848:SRH720851 TBC720848:TBD720851 TKY720848:TKZ720851 TUU720848:TUV720851 UEQ720848:UER720851 UOM720848:UON720851 UYI720848:UYJ720851 VIE720848:VIF720851 VSA720848:VSB720851 WBW720848:WBX720851 WLS720848:WLT720851 WVO720848:WVP720851 VSA982992:VSB982995 JC786384:JD786387 SY786384:SZ786387 ACU786384:ACV786387 AMQ786384:AMR786387 AWM786384:AWN786387 BGI786384:BGJ786387 BQE786384:BQF786387 CAA786384:CAB786387 CJW786384:CJX786387 CTS786384:CTT786387 DDO786384:DDP786387 DNK786384:DNL786387 DXG786384:DXH786387 EHC786384:EHD786387 EQY786384:EQZ786387 FAU786384:FAV786387 FKQ786384:FKR786387 FUM786384:FUN786387 GEI786384:GEJ786387 GOE786384:GOF786387 GYA786384:GYB786387 HHW786384:HHX786387 HRS786384:HRT786387 IBO786384:IBP786387 ILK786384:ILL786387 IVG786384:IVH786387 JFC786384:JFD786387 JOY786384:JOZ786387 JYU786384:JYV786387 KIQ786384:KIR786387 KSM786384:KSN786387 LCI786384:LCJ786387 LME786384:LMF786387 LWA786384:LWB786387 MFW786384:MFX786387 MPS786384:MPT786387 MZO786384:MZP786387 NJK786384:NJL786387 NTG786384:NTH786387 ODC786384:ODD786387 OMY786384:OMZ786387 OWU786384:OWV786387 PGQ786384:PGR786387 PQM786384:PQN786387 QAI786384:QAJ786387 QKE786384:QKF786387 QUA786384:QUB786387 RDW786384:RDX786387 RNS786384:RNT786387 RXO786384:RXP786387 SHK786384:SHL786387 SRG786384:SRH786387 TBC786384:TBD786387 TKY786384:TKZ786387 TUU786384:TUV786387 UEQ786384:UER786387 UOM786384:UON786387 UYI786384:UYJ786387 VIE786384:VIF786387 VSA786384:VSB786387 WBW786384:WBX786387 WLS786384:WLT786387 WVO786384:WVP786387 WBW982992:WBX982995 JC851920:JD851923 SY851920:SZ851923 ACU851920:ACV851923 AMQ851920:AMR851923 AWM851920:AWN851923 BGI851920:BGJ851923 BQE851920:BQF851923 CAA851920:CAB851923 CJW851920:CJX851923 CTS851920:CTT851923 DDO851920:DDP851923 DNK851920:DNL851923 DXG851920:DXH851923 EHC851920:EHD851923 EQY851920:EQZ851923 FAU851920:FAV851923 FKQ851920:FKR851923 FUM851920:FUN851923 GEI851920:GEJ851923 GOE851920:GOF851923 GYA851920:GYB851923 HHW851920:HHX851923 HRS851920:HRT851923 IBO851920:IBP851923 ILK851920:ILL851923 IVG851920:IVH851923 JFC851920:JFD851923 JOY851920:JOZ851923 JYU851920:JYV851923 KIQ851920:KIR851923 KSM851920:KSN851923 LCI851920:LCJ851923 LME851920:LMF851923 LWA851920:LWB851923 MFW851920:MFX851923 MPS851920:MPT851923 MZO851920:MZP851923 NJK851920:NJL851923 NTG851920:NTH851923 ODC851920:ODD851923 OMY851920:OMZ851923 OWU851920:OWV851923 PGQ851920:PGR851923 PQM851920:PQN851923 QAI851920:QAJ851923 QKE851920:QKF851923 QUA851920:QUB851923 RDW851920:RDX851923 RNS851920:RNT851923 RXO851920:RXP851923 SHK851920:SHL851923 SRG851920:SRH851923 TBC851920:TBD851923 TKY851920:TKZ851923 TUU851920:TUV851923 UEQ851920:UER851923 UOM851920:UON851923 UYI851920:UYJ851923 VIE851920:VIF851923 VSA851920:VSB851923 WBW851920:WBX851923 WLS851920:WLT851923 WVO851920:WVP851923 WLS982992:WLT982995 JC917456:JD917459 SY917456:SZ917459 ACU917456:ACV917459 AMQ917456:AMR917459 AWM917456:AWN917459 BGI917456:BGJ917459 BQE917456:BQF917459 CAA917456:CAB917459 CJW917456:CJX917459 CTS917456:CTT917459 DDO917456:DDP917459 DNK917456:DNL917459 DXG917456:DXH917459 EHC917456:EHD917459 EQY917456:EQZ917459 FAU917456:FAV917459 FKQ917456:FKR917459 FUM917456:FUN917459 GEI917456:GEJ917459 GOE917456:GOF917459 GYA917456:GYB917459 HHW917456:HHX917459 HRS917456:HRT917459 IBO917456:IBP917459 ILK917456:ILL917459 IVG917456:IVH917459 JFC917456:JFD917459 JOY917456:JOZ917459 JYU917456:JYV917459 KIQ917456:KIR917459 KSM917456:KSN917459 LCI917456:LCJ917459 LME917456:LMF917459 LWA917456:LWB917459 MFW917456:MFX917459 MPS917456:MPT917459 MZO917456:MZP917459 NJK917456:NJL917459 NTG917456:NTH917459 ODC917456:ODD917459 OMY917456:OMZ917459 OWU917456:OWV917459 PGQ917456:PGR917459 PQM917456:PQN917459 QAI917456:QAJ917459 QKE917456:QKF917459 QUA917456:QUB917459 RDW917456:RDX917459 RNS917456:RNT917459 RXO917456:RXP917459 SHK917456:SHL917459 SRG917456:SRH917459 TBC917456:TBD917459 TKY917456:TKZ917459 TUU917456:TUV917459 UEQ917456:UER917459 UOM917456:UON917459 UYI917456:UYJ917459 VIE917456:VIF917459 VSA917456:VSB917459 WBW917456:WBX917459 WLS917456:WLT917459 WVO917456:WVP917459 WVO982992:WVP982995 JC982992:JD982995 SY982992:SZ982995 ACU982992:ACV982995 AMQ982992:AMR982995 AWM982992:AWN982995 BGI982992:BGJ982995 BQE982992:BQF982995 CAA982992:CAB982995 CJW982992:CJX982995 CTS982992:CTT982995 DDO982992:DDP982995 DNK982992:DNL982995 DXG982992:DXH982995 EHC982992:EHD982995 EQY982992:EQZ982995 FAU982992:FAV982995 FKQ982992:FKR982995 FUM982992:FUN982995">
      <formula1>0</formula1>
    </dataValidation>
  </dataValidations>
  <pageMargins left="0.75" right="0.17" top="1" bottom="1" header="0.5" footer="0.5"/>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85" zoomScaleNormal="100" zoomScaleSheetLayoutView="85" workbookViewId="0">
      <selection activeCell="H5" sqref="H1:I1048576"/>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87" t="s">
        <v>265</v>
      </c>
      <c r="B1" s="288"/>
      <c r="C1" s="288"/>
      <c r="D1" s="288"/>
      <c r="E1" s="288"/>
      <c r="F1" s="288"/>
      <c r="G1" s="288"/>
      <c r="H1" s="288"/>
      <c r="I1" s="288"/>
    </row>
    <row r="2" spans="1:9" ht="12.75" customHeight="1" x14ac:dyDescent="0.2">
      <c r="A2" s="271" t="s">
        <v>448</v>
      </c>
      <c r="B2" s="241"/>
      <c r="C2" s="241"/>
      <c r="D2" s="241"/>
      <c r="E2" s="241"/>
      <c r="F2" s="241"/>
      <c r="G2" s="241"/>
      <c r="H2" s="241"/>
      <c r="I2" s="241"/>
    </row>
    <row r="3" spans="1:9" x14ac:dyDescent="0.2">
      <c r="A3" s="290" t="s">
        <v>161</v>
      </c>
      <c r="B3" s="291"/>
      <c r="C3" s="291"/>
      <c r="D3" s="291"/>
      <c r="E3" s="291"/>
      <c r="F3" s="291"/>
      <c r="G3" s="291"/>
      <c r="H3" s="291"/>
      <c r="I3" s="291"/>
    </row>
    <row r="4" spans="1:9" ht="12.75" customHeight="1" x14ac:dyDescent="0.2">
      <c r="A4" s="289" t="s">
        <v>449</v>
      </c>
      <c r="B4" s="245"/>
      <c r="C4" s="245"/>
      <c r="D4" s="245"/>
      <c r="E4" s="245"/>
      <c r="F4" s="245"/>
      <c r="G4" s="245"/>
      <c r="H4" s="245"/>
      <c r="I4" s="246"/>
    </row>
    <row r="5" spans="1:9" ht="23.25" x14ac:dyDescent="0.2">
      <c r="A5" s="292" t="s">
        <v>44</v>
      </c>
      <c r="B5" s="250"/>
      <c r="C5" s="250"/>
      <c r="D5" s="250"/>
      <c r="E5" s="250"/>
      <c r="F5" s="250"/>
      <c r="G5" s="30" t="s">
        <v>162</v>
      </c>
      <c r="H5" s="31" t="s">
        <v>163</v>
      </c>
      <c r="I5" s="31" t="s">
        <v>164</v>
      </c>
    </row>
    <row r="6" spans="1:9" x14ac:dyDescent="0.2">
      <c r="A6" s="293">
        <v>1</v>
      </c>
      <c r="B6" s="250"/>
      <c r="C6" s="250"/>
      <c r="D6" s="250"/>
      <c r="E6" s="250"/>
      <c r="F6" s="250"/>
      <c r="G6" s="32">
        <v>2</v>
      </c>
      <c r="H6" s="31" t="s">
        <v>266</v>
      </c>
      <c r="I6" s="31" t="s">
        <v>267</v>
      </c>
    </row>
    <row r="7" spans="1:9" x14ac:dyDescent="0.2">
      <c r="A7" s="284" t="s">
        <v>268</v>
      </c>
      <c r="B7" s="284"/>
      <c r="C7" s="284"/>
      <c r="D7" s="284"/>
      <c r="E7" s="284"/>
      <c r="F7" s="284"/>
      <c r="G7" s="284"/>
      <c r="H7" s="284"/>
      <c r="I7" s="284"/>
    </row>
    <row r="8" spans="1:9" ht="12.75" customHeight="1" x14ac:dyDescent="0.2">
      <c r="A8" s="230" t="s">
        <v>269</v>
      </c>
      <c r="B8" s="230"/>
      <c r="C8" s="230"/>
      <c r="D8" s="230"/>
      <c r="E8" s="230"/>
      <c r="F8" s="230"/>
      <c r="G8" s="33">
        <v>1</v>
      </c>
      <c r="H8" s="103">
        <v>5380591</v>
      </c>
      <c r="I8" s="103">
        <v>7111218</v>
      </c>
    </row>
    <row r="9" spans="1:9" ht="12.75" customHeight="1" x14ac:dyDescent="0.2">
      <c r="A9" s="286" t="s">
        <v>270</v>
      </c>
      <c r="B9" s="286"/>
      <c r="C9" s="286"/>
      <c r="D9" s="286"/>
      <c r="E9" s="286"/>
      <c r="F9" s="286"/>
      <c r="G9" s="34">
        <v>2</v>
      </c>
      <c r="H9" s="104">
        <f>H10+H11+H12+H13+H14+H15+H16+H17</f>
        <v>10087605</v>
      </c>
      <c r="I9" s="104">
        <f>I10+I11+I12+I13+I14+I15+I16+I17</f>
        <v>11730498</v>
      </c>
    </row>
    <row r="10" spans="1:9" ht="12.75" customHeight="1" x14ac:dyDescent="0.2">
      <c r="A10" s="266" t="s">
        <v>271</v>
      </c>
      <c r="B10" s="266"/>
      <c r="C10" s="266"/>
      <c r="D10" s="266"/>
      <c r="E10" s="266"/>
      <c r="F10" s="266"/>
      <c r="G10" s="33">
        <v>3</v>
      </c>
      <c r="H10" s="103">
        <v>7325226</v>
      </c>
      <c r="I10" s="103">
        <v>8483035</v>
      </c>
    </row>
    <row r="11" spans="1:9" ht="22.15" customHeight="1" x14ac:dyDescent="0.2">
      <c r="A11" s="266" t="s">
        <v>272</v>
      </c>
      <c r="B11" s="266"/>
      <c r="C11" s="266"/>
      <c r="D11" s="266"/>
      <c r="E11" s="266"/>
      <c r="F11" s="266"/>
      <c r="G11" s="33">
        <v>4</v>
      </c>
      <c r="H11" s="103">
        <v>-1217306</v>
      </c>
      <c r="I11" s="103">
        <v>249685</v>
      </c>
    </row>
    <row r="12" spans="1:9" ht="23.45" customHeight="1" x14ac:dyDescent="0.2">
      <c r="A12" s="266" t="s">
        <v>273</v>
      </c>
      <c r="B12" s="266"/>
      <c r="C12" s="266"/>
      <c r="D12" s="266"/>
      <c r="E12" s="266"/>
      <c r="F12" s="266"/>
      <c r="G12" s="33">
        <v>5</v>
      </c>
      <c r="H12" s="103">
        <v>265168</v>
      </c>
      <c r="I12" s="103">
        <v>251490</v>
      </c>
    </row>
    <row r="13" spans="1:9" ht="12.75" customHeight="1" x14ac:dyDescent="0.2">
      <c r="A13" s="266" t="s">
        <v>274</v>
      </c>
      <c r="B13" s="266"/>
      <c r="C13" s="266"/>
      <c r="D13" s="266"/>
      <c r="E13" s="266"/>
      <c r="F13" s="266"/>
      <c r="G13" s="33">
        <v>6</v>
      </c>
      <c r="H13" s="103">
        <v>-68876</v>
      </c>
      <c r="I13" s="103">
        <v>-50329</v>
      </c>
    </row>
    <row r="14" spans="1:9" ht="12.75" customHeight="1" x14ac:dyDescent="0.2">
      <c r="A14" s="266" t="s">
        <v>275</v>
      </c>
      <c r="B14" s="266"/>
      <c r="C14" s="266"/>
      <c r="D14" s="266"/>
      <c r="E14" s="266"/>
      <c r="F14" s="266"/>
      <c r="G14" s="33">
        <v>7</v>
      </c>
      <c r="H14" s="103">
        <v>2302820</v>
      </c>
      <c r="I14" s="103">
        <v>1746556</v>
      </c>
    </row>
    <row r="15" spans="1:9" ht="12.75" customHeight="1" x14ac:dyDescent="0.2">
      <c r="A15" s="266" t="s">
        <v>276</v>
      </c>
      <c r="B15" s="266"/>
      <c r="C15" s="266"/>
      <c r="D15" s="266"/>
      <c r="E15" s="266"/>
      <c r="F15" s="266"/>
      <c r="G15" s="33">
        <v>8</v>
      </c>
      <c r="H15" s="103">
        <v>25938</v>
      </c>
      <c r="I15" s="103">
        <v>0</v>
      </c>
    </row>
    <row r="16" spans="1:9" ht="12.75" customHeight="1" x14ac:dyDescent="0.2">
      <c r="A16" s="266" t="s">
        <v>277</v>
      </c>
      <c r="B16" s="266"/>
      <c r="C16" s="266"/>
      <c r="D16" s="266"/>
      <c r="E16" s="266"/>
      <c r="F16" s="266"/>
      <c r="G16" s="33">
        <v>9</v>
      </c>
      <c r="H16" s="103">
        <v>73062</v>
      </c>
      <c r="I16" s="103">
        <v>-2</v>
      </c>
    </row>
    <row r="17" spans="1:9" ht="25.15" customHeight="1" x14ac:dyDescent="0.2">
      <c r="A17" s="266" t="s">
        <v>278</v>
      </c>
      <c r="B17" s="266"/>
      <c r="C17" s="266"/>
      <c r="D17" s="266"/>
      <c r="E17" s="266"/>
      <c r="F17" s="266"/>
      <c r="G17" s="33">
        <v>10</v>
      </c>
      <c r="H17" s="103">
        <v>1381573</v>
      </c>
      <c r="I17" s="103">
        <v>1050063</v>
      </c>
    </row>
    <row r="18" spans="1:9" ht="28.15" customHeight="1" x14ac:dyDescent="0.2">
      <c r="A18" s="282" t="s">
        <v>279</v>
      </c>
      <c r="B18" s="282"/>
      <c r="C18" s="282"/>
      <c r="D18" s="282"/>
      <c r="E18" s="282"/>
      <c r="F18" s="282"/>
      <c r="G18" s="34">
        <v>11</v>
      </c>
      <c r="H18" s="104">
        <f>H8+H9</f>
        <v>15468196</v>
      </c>
      <c r="I18" s="104">
        <f>I8+I9</f>
        <v>18841716</v>
      </c>
    </row>
    <row r="19" spans="1:9" ht="12.75" customHeight="1" x14ac:dyDescent="0.2">
      <c r="A19" s="286" t="s">
        <v>280</v>
      </c>
      <c r="B19" s="286"/>
      <c r="C19" s="286"/>
      <c r="D19" s="286"/>
      <c r="E19" s="286"/>
      <c r="F19" s="286"/>
      <c r="G19" s="34">
        <v>12</v>
      </c>
      <c r="H19" s="104">
        <f>H20+H21+H22+H23</f>
        <v>-11504000</v>
      </c>
      <c r="I19" s="104">
        <f>I20+I21+I22+I23</f>
        <v>-12482676</v>
      </c>
    </row>
    <row r="20" spans="1:9" ht="12.75" customHeight="1" x14ac:dyDescent="0.2">
      <c r="A20" s="266" t="s">
        <v>281</v>
      </c>
      <c r="B20" s="266"/>
      <c r="C20" s="266"/>
      <c r="D20" s="266"/>
      <c r="E20" s="266"/>
      <c r="F20" s="266"/>
      <c r="G20" s="33">
        <v>13</v>
      </c>
      <c r="H20" s="103">
        <v>-5295000</v>
      </c>
      <c r="I20" s="103">
        <v>11756185</v>
      </c>
    </row>
    <row r="21" spans="1:9" ht="12.75" customHeight="1" x14ac:dyDescent="0.2">
      <c r="A21" s="266" t="s">
        <v>282</v>
      </c>
      <c r="B21" s="266"/>
      <c r="C21" s="266"/>
      <c r="D21" s="266"/>
      <c r="E21" s="266"/>
      <c r="F21" s="266"/>
      <c r="G21" s="33">
        <v>14</v>
      </c>
      <c r="H21" s="103">
        <v>-2138000</v>
      </c>
      <c r="I21" s="103">
        <v>-19939095</v>
      </c>
    </row>
    <row r="22" spans="1:9" ht="12.75" customHeight="1" x14ac:dyDescent="0.2">
      <c r="A22" s="266" t="s">
        <v>283</v>
      </c>
      <c r="B22" s="266"/>
      <c r="C22" s="266"/>
      <c r="D22" s="266"/>
      <c r="E22" s="266"/>
      <c r="F22" s="266"/>
      <c r="G22" s="33">
        <v>15</v>
      </c>
      <c r="H22" s="103">
        <v>-4071000</v>
      </c>
      <c r="I22" s="103">
        <v>-4299766</v>
      </c>
    </row>
    <row r="23" spans="1:9" ht="12.75" customHeight="1" x14ac:dyDescent="0.2">
      <c r="A23" s="266" t="s">
        <v>284</v>
      </c>
      <c r="B23" s="266"/>
      <c r="C23" s="266"/>
      <c r="D23" s="266"/>
      <c r="E23" s="266"/>
      <c r="F23" s="266"/>
      <c r="G23" s="33">
        <v>16</v>
      </c>
      <c r="H23" s="103">
        <v>0</v>
      </c>
      <c r="I23" s="103">
        <v>0</v>
      </c>
    </row>
    <row r="24" spans="1:9" ht="12.75" customHeight="1" x14ac:dyDescent="0.2">
      <c r="A24" s="282" t="s">
        <v>285</v>
      </c>
      <c r="B24" s="282"/>
      <c r="C24" s="282"/>
      <c r="D24" s="282"/>
      <c r="E24" s="282"/>
      <c r="F24" s="282"/>
      <c r="G24" s="34">
        <v>17</v>
      </c>
      <c r="H24" s="104">
        <f>H18+H19</f>
        <v>3964196</v>
      </c>
      <c r="I24" s="104">
        <f>I18+I19</f>
        <v>6359040</v>
      </c>
    </row>
    <row r="25" spans="1:9" ht="12.75" customHeight="1" x14ac:dyDescent="0.2">
      <c r="A25" s="230" t="s">
        <v>286</v>
      </c>
      <c r="B25" s="230"/>
      <c r="C25" s="230"/>
      <c r="D25" s="230"/>
      <c r="E25" s="230"/>
      <c r="F25" s="230"/>
      <c r="G25" s="33">
        <v>18</v>
      </c>
      <c r="H25" s="103">
        <v>-1730000</v>
      </c>
      <c r="I25" s="103">
        <v>-1304939</v>
      </c>
    </row>
    <row r="26" spans="1:9" ht="12.75" customHeight="1" x14ac:dyDescent="0.2">
      <c r="A26" s="230" t="s">
        <v>287</v>
      </c>
      <c r="B26" s="230"/>
      <c r="C26" s="230"/>
      <c r="D26" s="230"/>
      <c r="E26" s="230"/>
      <c r="F26" s="230"/>
      <c r="G26" s="33">
        <v>19</v>
      </c>
      <c r="H26" s="103">
        <v>-925000</v>
      </c>
      <c r="I26" s="103">
        <v>-1680294</v>
      </c>
    </row>
    <row r="27" spans="1:9" ht="25.9" customHeight="1" x14ac:dyDescent="0.2">
      <c r="A27" s="283" t="s">
        <v>288</v>
      </c>
      <c r="B27" s="283"/>
      <c r="C27" s="283"/>
      <c r="D27" s="283"/>
      <c r="E27" s="283"/>
      <c r="F27" s="283"/>
      <c r="G27" s="34">
        <v>20</v>
      </c>
      <c r="H27" s="104">
        <f>H24+H25+H26</f>
        <v>1309196</v>
      </c>
      <c r="I27" s="104">
        <f>I24+I25+I26</f>
        <v>3373807</v>
      </c>
    </row>
    <row r="28" spans="1:9" x14ac:dyDescent="0.2">
      <c r="A28" s="284" t="s">
        <v>289</v>
      </c>
      <c r="B28" s="284"/>
      <c r="C28" s="284"/>
      <c r="D28" s="284"/>
      <c r="E28" s="284"/>
      <c r="F28" s="284"/>
      <c r="G28" s="284"/>
      <c r="H28" s="284"/>
      <c r="I28" s="284"/>
    </row>
    <row r="29" spans="1:9" ht="30.6" customHeight="1" x14ac:dyDescent="0.2">
      <c r="A29" s="230" t="s">
        <v>290</v>
      </c>
      <c r="B29" s="230"/>
      <c r="C29" s="230"/>
      <c r="D29" s="230"/>
      <c r="E29" s="230"/>
      <c r="F29" s="230"/>
      <c r="G29" s="33">
        <v>21</v>
      </c>
      <c r="H29" s="105">
        <v>935306</v>
      </c>
      <c r="I29" s="105">
        <v>2773072</v>
      </c>
    </row>
    <row r="30" spans="1:9" ht="12.75" customHeight="1" x14ac:dyDescent="0.2">
      <c r="A30" s="230" t="s">
        <v>291</v>
      </c>
      <c r="B30" s="230"/>
      <c r="C30" s="230"/>
      <c r="D30" s="230"/>
      <c r="E30" s="230"/>
      <c r="F30" s="230"/>
      <c r="G30" s="33">
        <v>22</v>
      </c>
      <c r="H30" s="105">
        <v>0</v>
      </c>
      <c r="I30" s="105">
        <v>38839</v>
      </c>
    </row>
    <row r="31" spans="1:9" ht="12.75" customHeight="1" x14ac:dyDescent="0.2">
      <c r="A31" s="230" t="s">
        <v>292</v>
      </c>
      <c r="B31" s="230"/>
      <c r="C31" s="230"/>
      <c r="D31" s="230"/>
      <c r="E31" s="230"/>
      <c r="F31" s="230"/>
      <c r="G31" s="33">
        <v>23</v>
      </c>
      <c r="H31" s="105">
        <v>0</v>
      </c>
      <c r="I31" s="105">
        <v>0</v>
      </c>
    </row>
    <row r="32" spans="1:9" ht="12.75" customHeight="1" x14ac:dyDescent="0.2">
      <c r="A32" s="230" t="s">
        <v>293</v>
      </c>
      <c r="B32" s="230"/>
      <c r="C32" s="230"/>
      <c r="D32" s="230"/>
      <c r="E32" s="230"/>
      <c r="F32" s="230"/>
      <c r="G32" s="33">
        <v>24</v>
      </c>
      <c r="H32" s="105">
        <v>0</v>
      </c>
      <c r="I32" s="105">
        <v>0</v>
      </c>
    </row>
    <row r="33" spans="1:9" ht="12.75" customHeight="1" x14ac:dyDescent="0.2">
      <c r="A33" s="230" t="s">
        <v>294</v>
      </c>
      <c r="B33" s="230"/>
      <c r="C33" s="230"/>
      <c r="D33" s="230"/>
      <c r="E33" s="230"/>
      <c r="F33" s="230"/>
      <c r="G33" s="33">
        <v>25</v>
      </c>
      <c r="H33" s="105">
        <v>0</v>
      </c>
      <c r="I33" s="105">
        <v>0</v>
      </c>
    </row>
    <row r="34" spans="1:9" ht="12.75" customHeight="1" x14ac:dyDescent="0.2">
      <c r="A34" s="230" t="s">
        <v>295</v>
      </c>
      <c r="B34" s="230"/>
      <c r="C34" s="230"/>
      <c r="D34" s="230"/>
      <c r="E34" s="230"/>
      <c r="F34" s="230"/>
      <c r="G34" s="33">
        <v>26</v>
      </c>
      <c r="H34" s="105">
        <v>0</v>
      </c>
      <c r="I34" s="105">
        <v>0</v>
      </c>
    </row>
    <row r="35" spans="1:9" ht="26.45" customHeight="1" x14ac:dyDescent="0.2">
      <c r="A35" s="282" t="s">
        <v>296</v>
      </c>
      <c r="B35" s="282"/>
      <c r="C35" s="282"/>
      <c r="D35" s="282"/>
      <c r="E35" s="282"/>
      <c r="F35" s="282"/>
      <c r="G35" s="34">
        <v>27</v>
      </c>
      <c r="H35" s="106">
        <f>H29+H30+H31+H32+H33+H34</f>
        <v>935306</v>
      </c>
      <c r="I35" s="106">
        <f>I29+I30+I31+I32+I33+I34</f>
        <v>2811911</v>
      </c>
    </row>
    <row r="36" spans="1:9" ht="22.9" customHeight="1" x14ac:dyDescent="0.2">
      <c r="A36" s="230" t="s">
        <v>297</v>
      </c>
      <c r="B36" s="230"/>
      <c r="C36" s="230"/>
      <c r="D36" s="230"/>
      <c r="E36" s="230"/>
      <c r="F36" s="230"/>
      <c r="G36" s="33">
        <v>28</v>
      </c>
      <c r="H36" s="105">
        <v>-3497644</v>
      </c>
      <c r="I36" s="105">
        <v>-8110560</v>
      </c>
    </row>
    <row r="37" spans="1:9" ht="12.75" customHeight="1" x14ac:dyDescent="0.2">
      <c r="A37" s="230" t="s">
        <v>298</v>
      </c>
      <c r="B37" s="230"/>
      <c r="C37" s="230"/>
      <c r="D37" s="230"/>
      <c r="E37" s="230"/>
      <c r="F37" s="230"/>
      <c r="G37" s="33">
        <v>29</v>
      </c>
      <c r="H37" s="105">
        <v>0</v>
      </c>
      <c r="I37" s="105">
        <v>0</v>
      </c>
    </row>
    <row r="38" spans="1:9" ht="12.75" customHeight="1" x14ac:dyDescent="0.2">
      <c r="A38" s="230" t="s">
        <v>299</v>
      </c>
      <c r="B38" s="230"/>
      <c r="C38" s="230"/>
      <c r="D38" s="230"/>
      <c r="E38" s="230"/>
      <c r="F38" s="230"/>
      <c r="G38" s="33">
        <v>30</v>
      </c>
      <c r="H38" s="105">
        <v>-14000</v>
      </c>
      <c r="I38" s="105">
        <v>0</v>
      </c>
    </row>
    <row r="39" spans="1:9" ht="12.75" customHeight="1" x14ac:dyDescent="0.2">
      <c r="A39" s="230" t="s">
        <v>300</v>
      </c>
      <c r="B39" s="230"/>
      <c r="C39" s="230"/>
      <c r="D39" s="230"/>
      <c r="E39" s="230"/>
      <c r="F39" s="230"/>
      <c r="G39" s="33">
        <v>31</v>
      </c>
      <c r="H39" s="105">
        <v>0</v>
      </c>
      <c r="I39" s="105">
        <v>0</v>
      </c>
    </row>
    <row r="40" spans="1:9" ht="12.75" customHeight="1" x14ac:dyDescent="0.2">
      <c r="A40" s="230" t="s">
        <v>301</v>
      </c>
      <c r="B40" s="230"/>
      <c r="C40" s="230"/>
      <c r="D40" s="230"/>
      <c r="E40" s="230"/>
      <c r="F40" s="230"/>
      <c r="G40" s="33">
        <v>32</v>
      </c>
      <c r="H40" s="105">
        <v>0</v>
      </c>
      <c r="I40" s="105">
        <v>0</v>
      </c>
    </row>
    <row r="41" spans="1:9" ht="24" customHeight="1" x14ac:dyDescent="0.2">
      <c r="A41" s="282" t="s">
        <v>302</v>
      </c>
      <c r="B41" s="282"/>
      <c r="C41" s="282"/>
      <c r="D41" s="282"/>
      <c r="E41" s="282"/>
      <c r="F41" s="282"/>
      <c r="G41" s="34">
        <v>33</v>
      </c>
      <c r="H41" s="106">
        <f>H36+H37+H38+H39+H40</f>
        <v>-3511644</v>
      </c>
      <c r="I41" s="106">
        <f>I36+I37+I38+I39+I40</f>
        <v>-8110560</v>
      </c>
    </row>
    <row r="42" spans="1:9" ht="29.45" customHeight="1" x14ac:dyDescent="0.2">
      <c r="A42" s="283" t="s">
        <v>303</v>
      </c>
      <c r="B42" s="283"/>
      <c r="C42" s="283"/>
      <c r="D42" s="283"/>
      <c r="E42" s="283"/>
      <c r="F42" s="283"/>
      <c r="G42" s="34">
        <v>34</v>
      </c>
      <c r="H42" s="106">
        <f>H35+H41</f>
        <v>-2576338</v>
      </c>
      <c r="I42" s="106">
        <f>I35+I41</f>
        <v>-5298649</v>
      </c>
    </row>
    <row r="43" spans="1:9" x14ac:dyDescent="0.2">
      <c r="A43" s="284" t="s">
        <v>304</v>
      </c>
      <c r="B43" s="284"/>
      <c r="C43" s="284"/>
      <c r="D43" s="284"/>
      <c r="E43" s="284"/>
      <c r="F43" s="284"/>
      <c r="G43" s="284"/>
      <c r="H43" s="284"/>
      <c r="I43" s="284"/>
    </row>
    <row r="44" spans="1:9" ht="12.75" customHeight="1" x14ac:dyDescent="0.2">
      <c r="A44" s="230" t="s">
        <v>305</v>
      </c>
      <c r="B44" s="230"/>
      <c r="C44" s="230"/>
      <c r="D44" s="230"/>
      <c r="E44" s="230"/>
      <c r="F44" s="230"/>
      <c r="G44" s="33">
        <v>35</v>
      </c>
      <c r="H44" s="105">
        <v>0</v>
      </c>
      <c r="I44" s="105">
        <v>0</v>
      </c>
    </row>
    <row r="45" spans="1:9" ht="25.15" customHeight="1" x14ac:dyDescent="0.2">
      <c r="A45" s="230" t="s">
        <v>306</v>
      </c>
      <c r="B45" s="230"/>
      <c r="C45" s="230"/>
      <c r="D45" s="230"/>
      <c r="E45" s="230"/>
      <c r="F45" s="230"/>
      <c r="G45" s="33">
        <v>36</v>
      </c>
      <c r="H45" s="105">
        <v>0</v>
      </c>
      <c r="I45" s="105">
        <v>0</v>
      </c>
    </row>
    <row r="46" spans="1:9" ht="12.75" customHeight="1" x14ac:dyDescent="0.2">
      <c r="A46" s="230" t="s">
        <v>307</v>
      </c>
      <c r="B46" s="230"/>
      <c r="C46" s="230"/>
      <c r="D46" s="230"/>
      <c r="E46" s="230"/>
      <c r="F46" s="230"/>
      <c r="G46" s="33">
        <v>37</v>
      </c>
      <c r="H46" s="105">
        <v>8522000</v>
      </c>
      <c r="I46" s="105">
        <v>10899705</v>
      </c>
    </row>
    <row r="47" spans="1:9" ht="12.75" customHeight="1" x14ac:dyDescent="0.2">
      <c r="A47" s="230" t="s">
        <v>308</v>
      </c>
      <c r="B47" s="230"/>
      <c r="C47" s="230"/>
      <c r="D47" s="230"/>
      <c r="E47" s="230"/>
      <c r="F47" s="230"/>
      <c r="G47" s="33">
        <v>38</v>
      </c>
      <c r="H47" s="105">
        <v>0</v>
      </c>
      <c r="I47" s="105">
        <v>0</v>
      </c>
    </row>
    <row r="48" spans="1:9" ht="22.15" customHeight="1" x14ac:dyDescent="0.2">
      <c r="A48" s="282" t="s">
        <v>309</v>
      </c>
      <c r="B48" s="282"/>
      <c r="C48" s="282"/>
      <c r="D48" s="282"/>
      <c r="E48" s="282"/>
      <c r="F48" s="282"/>
      <c r="G48" s="34">
        <v>39</v>
      </c>
      <c r="H48" s="106">
        <f>H44+H45+H46+H47</f>
        <v>8522000</v>
      </c>
      <c r="I48" s="106">
        <f>I44+I45+I46+I47</f>
        <v>10899705</v>
      </c>
    </row>
    <row r="49" spans="1:9" ht="24.6" customHeight="1" x14ac:dyDescent="0.2">
      <c r="A49" s="230" t="s">
        <v>310</v>
      </c>
      <c r="B49" s="230"/>
      <c r="C49" s="230"/>
      <c r="D49" s="230"/>
      <c r="E49" s="230"/>
      <c r="F49" s="230"/>
      <c r="G49" s="33">
        <v>40</v>
      </c>
      <c r="H49" s="105">
        <v>-9699000</v>
      </c>
      <c r="I49" s="105">
        <v>-11763242</v>
      </c>
    </row>
    <row r="50" spans="1:9" ht="12.75" customHeight="1" x14ac:dyDescent="0.2">
      <c r="A50" s="230" t="s">
        <v>311</v>
      </c>
      <c r="B50" s="230"/>
      <c r="C50" s="230"/>
      <c r="D50" s="230"/>
      <c r="E50" s="230"/>
      <c r="F50" s="230"/>
      <c r="G50" s="33">
        <v>41</v>
      </c>
      <c r="H50" s="105">
        <v>0</v>
      </c>
      <c r="I50" s="105">
        <v>0</v>
      </c>
    </row>
    <row r="51" spans="1:9" ht="12.75" customHeight="1" x14ac:dyDescent="0.2">
      <c r="A51" s="230" t="s">
        <v>312</v>
      </c>
      <c r="B51" s="230"/>
      <c r="C51" s="230"/>
      <c r="D51" s="230"/>
      <c r="E51" s="230"/>
      <c r="F51" s="230"/>
      <c r="G51" s="33">
        <v>42</v>
      </c>
      <c r="H51" s="105">
        <v>-5514414</v>
      </c>
      <c r="I51" s="105">
        <v>-6704094</v>
      </c>
    </row>
    <row r="52" spans="1:9" ht="22.9" customHeight="1" x14ac:dyDescent="0.2">
      <c r="A52" s="230" t="s">
        <v>313</v>
      </c>
      <c r="B52" s="230"/>
      <c r="C52" s="230"/>
      <c r="D52" s="230"/>
      <c r="E52" s="230"/>
      <c r="F52" s="230"/>
      <c r="G52" s="33">
        <v>43</v>
      </c>
      <c r="H52" s="105">
        <v>0</v>
      </c>
      <c r="I52" s="105">
        <v>0</v>
      </c>
    </row>
    <row r="53" spans="1:9" ht="12.75" customHeight="1" x14ac:dyDescent="0.2">
      <c r="A53" s="230" t="s">
        <v>314</v>
      </c>
      <c r="B53" s="230"/>
      <c r="C53" s="230"/>
      <c r="D53" s="230"/>
      <c r="E53" s="230"/>
      <c r="F53" s="230"/>
      <c r="G53" s="33">
        <v>44</v>
      </c>
      <c r="H53" s="105">
        <v>0</v>
      </c>
      <c r="I53" s="105">
        <v>0</v>
      </c>
    </row>
    <row r="54" spans="1:9" ht="30.6" customHeight="1" x14ac:dyDescent="0.2">
      <c r="A54" s="282" t="s">
        <v>315</v>
      </c>
      <c r="B54" s="282"/>
      <c r="C54" s="282"/>
      <c r="D54" s="282"/>
      <c r="E54" s="282"/>
      <c r="F54" s="282"/>
      <c r="G54" s="34">
        <v>45</v>
      </c>
      <c r="H54" s="106">
        <f>H49+H50+H51+H52+H53</f>
        <v>-15213414</v>
      </c>
      <c r="I54" s="106">
        <f>I49+I50+I51+I52+I53</f>
        <v>-18467336</v>
      </c>
    </row>
    <row r="55" spans="1:9" ht="29.45" customHeight="1" x14ac:dyDescent="0.2">
      <c r="A55" s="283" t="s">
        <v>316</v>
      </c>
      <c r="B55" s="283"/>
      <c r="C55" s="283"/>
      <c r="D55" s="283"/>
      <c r="E55" s="283"/>
      <c r="F55" s="283"/>
      <c r="G55" s="34">
        <v>46</v>
      </c>
      <c r="H55" s="106">
        <f>H48+H54</f>
        <v>-6691414</v>
      </c>
      <c r="I55" s="106">
        <f>I48+I54</f>
        <v>-7567631</v>
      </c>
    </row>
    <row r="56" spans="1:9" x14ac:dyDescent="0.2">
      <c r="A56" s="230" t="s">
        <v>317</v>
      </c>
      <c r="B56" s="230"/>
      <c r="C56" s="230"/>
      <c r="D56" s="230"/>
      <c r="E56" s="230"/>
      <c r="F56" s="230"/>
      <c r="G56" s="33">
        <v>47</v>
      </c>
      <c r="H56" s="105"/>
      <c r="I56" s="105"/>
    </row>
    <row r="57" spans="1:9" ht="26.45" customHeight="1" x14ac:dyDescent="0.2">
      <c r="A57" s="283" t="s">
        <v>318</v>
      </c>
      <c r="B57" s="283"/>
      <c r="C57" s="283"/>
      <c r="D57" s="283"/>
      <c r="E57" s="283"/>
      <c r="F57" s="283"/>
      <c r="G57" s="34">
        <v>48</v>
      </c>
      <c r="H57" s="106">
        <f>H27+H42+H55+H56</f>
        <v>-7958556</v>
      </c>
      <c r="I57" s="106">
        <f>I27+I42+I55+I56</f>
        <v>-9492473</v>
      </c>
    </row>
    <row r="58" spans="1:9" x14ac:dyDescent="0.2">
      <c r="A58" s="285" t="s">
        <v>319</v>
      </c>
      <c r="B58" s="285"/>
      <c r="C58" s="285"/>
      <c r="D58" s="285"/>
      <c r="E58" s="285"/>
      <c r="F58" s="285"/>
      <c r="G58" s="33">
        <v>49</v>
      </c>
      <c r="H58" s="105">
        <v>21738252</v>
      </c>
      <c r="I58" s="105">
        <v>20298271</v>
      </c>
    </row>
    <row r="59" spans="1:9" ht="31.15" customHeight="1" x14ac:dyDescent="0.2">
      <c r="A59" s="283" t="s">
        <v>320</v>
      </c>
      <c r="B59" s="283"/>
      <c r="C59" s="283"/>
      <c r="D59" s="283"/>
      <c r="E59" s="283"/>
      <c r="F59" s="283"/>
      <c r="G59" s="34">
        <v>50</v>
      </c>
      <c r="H59" s="106">
        <f>H57+H58</f>
        <v>13779696</v>
      </c>
      <c r="I59" s="106">
        <f>I57+I58</f>
        <v>10805798</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zoomScale="85" zoomScaleNormal="100" zoomScaleSheetLayoutView="85" workbookViewId="0">
      <selection activeCell="I24" sqref="I24"/>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s="10" customFormat="1" x14ac:dyDescent="0.2">
      <c r="A1" s="287" t="s">
        <v>265</v>
      </c>
      <c r="B1" s="288"/>
      <c r="C1" s="288"/>
      <c r="D1" s="288"/>
      <c r="E1" s="288"/>
      <c r="F1" s="288"/>
      <c r="G1" s="288"/>
      <c r="H1" s="288"/>
      <c r="I1" s="288"/>
    </row>
    <row r="2" spans="1:9" s="10" customFormat="1" ht="12.75" customHeight="1" x14ac:dyDescent="0.2">
      <c r="A2" s="271" t="s">
        <v>448</v>
      </c>
      <c r="B2" s="241"/>
      <c r="C2" s="241"/>
      <c r="D2" s="241"/>
      <c r="E2" s="241"/>
      <c r="F2" s="241"/>
      <c r="G2" s="241"/>
      <c r="H2" s="241"/>
      <c r="I2" s="241"/>
    </row>
    <row r="3" spans="1:9" x14ac:dyDescent="0.2">
      <c r="A3" s="296" t="s">
        <v>43</v>
      </c>
      <c r="B3" s="297"/>
      <c r="C3" s="297"/>
      <c r="D3" s="297"/>
      <c r="E3" s="297"/>
      <c r="F3" s="297"/>
      <c r="G3" s="297"/>
      <c r="H3" s="297"/>
      <c r="I3" s="297"/>
    </row>
    <row r="4" spans="1:9" s="10" customFormat="1" ht="12.75" customHeight="1" x14ac:dyDescent="0.2">
      <c r="A4" s="289" t="s">
        <v>449</v>
      </c>
      <c r="B4" s="245"/>
      <c r="C4" s="245"/>
      <c r="D4" s="245"/>
      <c r="E4" s="245"/>
      <c r="F4" s="245"/>
      <c r="G4" s="245"/>
      <c r="H4" s="245"/>
      <c r="I4" s="246"/>
    </row>
    <row r="5" spans="1:9" ht="23.25" x14ac:dyDescent="0.2">
      <c r="A5" s="292" t="s">
        <v>44</v>
      </c>
      <c r="B5" s="250"/>
      <c r="C5" s="250"/>
      <c r="D5" s="250"/>
      <c r="E5" s="250"/>
      <c r="F5" s="250"/>
      <c r="G5" s="51" t="s">
        <v>162</v>
      </c>
      <c r="H5" s="31" t="s">
        <v>163</v>
      </c>
      <c r="I5" s="31" t="s">
        <v>164</v>
      </c>
    </row>
    <row r="6" spans="1:9" x14ac:dyDescent="0.2">
      <c r="A6" s="293">
        <v>1</v>
      </c>
      <c r="B6" s="250"/>
      <c r="C6" s="250"/>
      <c r="D6" s="250"/>
      <c r="E6" s="250"/>
      <c r="F6" s="250"/>
      <c r="G6" s="107">
        <v>2</v>
      </c>
      <c r="H6" s="31" t="s">
        <v>266</v>
      </c>
      <c r="I6" s="31" t="s">
        <v>267</v>
      </c>
    </row>
    <row r="7" spans="1:9" x14ac:dyDescent="0.2">
      <c r="A7" s="304" t="s">
        <v>268</v>
      </c>
      <c r="B7" s="305"/>
      <c r="C7" s="305"/>
      <c r="D7" s="305"/>
      <c r="E7" s="305"/>
      <c r="F7" s="305"/>
      <c r="G7" s="305"/>
      <c r="H7" s="305"/>
      <c r="I7" s="306"/>
    </row>
    <row r="8" spans="1:9" x14ac:dyDescent="0.2">
      <c r="A8" s="307" t="s">
        <v>321</v>
      </c>
      <c r="B8" s="307"/>
      <c r="C8" s="307"/>
      <c r="D8" s="307"/>
      <c r="E8" s="307"/>
      <c r="F8" s="307"/>
      <c r="G8" s="11">
        <v>1</v>
      </c>
      <c r="H8" s="108"/>
      <c r="I8" s="108"/>
    </row>
    <row r="9" spans="1:9" x14ac:dyDescent="0.2">
      <c r="A9" s="294" t="s">
        <v>322</v>
      </c>
      <c r="B9" s="294"/>
      <c r="C9" s="294"/>
      <c r="D9" s="294"/>
      <c r="E9" s="294"/>
      <c r="F9" s="294"/>
      <c r="G9" s="12">
        <v>2</v>
      </c>
      <c r="H9" s="109"/>
      <c r="I9" s="109"/>
    </row>
    <row r="10" spans="1:9" x14ac:dyDescent="0.2">
      <c r="A10" s="294" t="s">
        <v>323</v>
      </c>
      <c r="B10" s="294"/>
      <c r="C10" s="294"/>
      <c r="D10" s="294"/>
      <c r="E10" s="294"/>
      <c r="F10" s="294"/>
      <c r="G10" s="12">
        <v>3</v>
      </c>
      <c r="H10" s="109"/>
      <c r="I10" s="109"/>
    </row>
    <row r="11" spans="1:9" x14ac:dyDescent="0.2">
      <c r="A11" s="294" t="s">
        <v>324</v>
      </c>
      <c r="B11" s="294"/>
      <c r="C11" s="294"/>
      <c r="D11" s="294"/>
      <c r="E11" s="294"/>
      <c r="F11" s="294"/>
      <c r="G11" s="12">
        <v>4</v>
      </c>
      <c r="H11" s="109"/>
      <c r="I11" s="109"/>
    </row>
    <row r="12" spans="1:9" x14ac:dyDescent="0.2">
      <c r="A12" s="294" t="s">
        <v>325</v>
      </c>
      <c r="B12" s="294"/>
      <c r="C12" s="294"/>
      <c r="D12" s="294"/>
      <c r="E12" s="294"/>
      <c r="F12" s="294"/>
      <c r="G12" s="12">
        <v>5</v>
      </c>
      <c r="H12" s="109"/>
      <c r="I12" s="109"/>
    </row>
    <row r="13" spans="1:9" x14ac:dyDescent="0.2">
      <c r="A13" s="295" t="s">
        <v>326</v>
      </c>
      <c r="B13" s="295"/>
      <c r="C13" s="295"/>
      <c r="D13" s="295"/>
      <c r="E13" s="295"/>
      <c r="F13" s="295"/>
      <c r="G13" s="27">
        <v>6</v>
      </c>
      <c r="H13" s="110">
        <f>SUM(H8:H12)</f>
        <v>0</v>
      </c>
      <c r="I13" s="110">
        <f>SUM(I8:I12)</f>
        <v>0</v>
      </c>
    </row>
    <row r="14" spans="1:9" ht="12.75" customHeight="1" x14ac:dyDescent="0.2">
      <c r="A14" s="294" t="s">
        <v>327</v>
      </c>
      <c r="B14" s="294"/>
      <c r="C14" s="294"/>
      <c r="D14" s="294"/>
      <c r="E14" s="294"/>
      <c r="F14" s="294"/>
      <c r="G14" s="12">
        <v>7</v>
      </c>
      <c r="H14" s="109"/>
      <c r="I14" s="109"/>
    </row>
    <row r="15" spans="1:9" ht="12.75" customHeight="1" x14ac:dyDescent="0.2">
      <c r="A15" s="294" t="s">
        <v>328</v>
      </c>
      <c r="B15" s="294"/>
      <c r="C15" s="294"/>
      <c r="D15" s="294"/>
      <c r="E15" s="294"/>
      <c r="F15" s="294"/>
      <c r="G15" s="12">
        <v>8</v>
      </c>
      <c r="H15" s="109"/>
      <c r="I15" s="109"/>
    </row>
    <row r="16" spans="1:9" ht="12.75" customHeight="1" x14ac:dyDescent="0.2">
      <c r="A16" s="294" t="s">
        <v>329</v>
      </c>
      <c r="B16" s="294"/>
      <c r="C16" s="294"/>
      <c r="D16" s="294"/>
      <c r="E16" s="294"/>
      <c r="F16" s="294"/>
      <c r="G16" s="12">
        <v>9</v>
      </c>
      <c r="H16" s="109"/>
      <c r="I16" s="109"/>
    </row>
    <row r="17" spans="1:9" ht="12.75" customHeight="1" x14ac:dyDescent="0.2">
      <c r="A17" s="294" t="s">
        <v>330</v>
      </c>
      <c r="B17" s="294"/>
      <c r="C17" s="294"/>
      <c r="D17" s="294"/>
      <c r="E17" s="294"/>
      <c r="F17" s="294"/>
      <c r="G17" s="12">
        <v>10</v>
      </c>
      <c r="H17" s="109"/>
      <c r="I17" s="109"/>
    </row>
    <row r="18" spans="1:9" ht="12.75" customHeight="1" x14ac:dyDescent="0.2">
      <c r="A18" s="294" t="s">
        <v>331</v>
      </c>
      <c r="B18" s="294"/>
      <c r="C18" s="294"/>
      <c r="D18" s="294"/>
      <c r="E18" s="294"/>
      <c r="F18" s="294"/>
      <c r="G18" s="12">
        <v>11</v>
      </c>
      <c r="H18" s="109"/>
      <c r="I18" s="109"/>
    </row>
    <row r="19" spans="1:9" ht="12.75" customHeight="1" x14ac:dyDescent="0.2">
      <c r="A19" s="294" t="s">
        <v>332</v>
      </c>
      <c r="B19" s="294"/>
      <c r="C19" s="294"/>
      <c r="D19" s="294"/>
      <c r="E19" s="294"/>
      <c r="F19" s="294"/>
      <c r="G19" s="12">
        <v>12</v>
      </c>
      <c r="H19" s="109"/>
      <c r="I19" s="109"/>
    </row>
    <row r="20" spans="1:9" ht="26.25" customHeight="1" x14ac:dyDescent="0.2">
      <c r="A20" s="295" t="s">
        <v>333</v>
      </c>
      <c r="B20" s="295"/>
      <c r="C20" s="295"/>
      <c r="D20" s="295"/>
      <c r="E20" s="295"/>
      <c r="F20" s="295"/>
      <c r="G20" s="27">
        <v>13</v>
      </c>
      <c r="H20" s="110">
        <f>SUM(H14:H19)</f>
        <v>0</v>
      </c>
      <c r="I20" s="110">
        <f>SUM(I14:I19)</f>
        <v>0</v>
      </c>
    </row>
    <row r="21" spans="1:9" ht="27.6" customHeight="1" x14ac:dyDescent="0.2">
      <c r="A21" s="303" t="s">
        <v>334</v>
      </c>
      <c r="B21" s="303"/>
      <c r="C21" s="303"/>
      <c r="D21" s="303"/>
      <c r="E21" s="303"/>
      <c r="F21" s="303"/>
      <c r="G21" s="28">
        <v>14</v>
      </c>
      <c r="H21" s="111">
        <f>H13+H20</f>
        <v>0</v>
      </c>
      <c r="I21" s="111">
        <f>I13+I20</f>
        <v>0</v>
      </c>
    </row>
    <row r="22" spans="1:9" x14ac:dyDescent="0.2">
      <c r="A22" s="304" t="s">
        <v>289</v>
      </c>
      <c r="B22" s="305"/>
      <c r="C22" s="305"/>
      <c r="D22" s="305"/>
      <c r="E22" s="305"/>
      <c r="F22" s="305"/>
      <c r="G22" s="305"/>
      <c r="H22" s="305"/>
      <c r="I22" s="306"/>
    </row>
    <row r="23" spans="1:9" ht="26.45" customHeight="1" x14ac:dyDescent="0.2">
      <c r="A23" s="307" t="s">
        <v>335</v>
      </c>
      <c r="B23" s="307"/>
      <c r="C23" s="307"/>
      <c r="D23" s="307"/>
      <c r="E23" s="307"/>
      <c r="F23" s="307"/>
      <c r="G23" s="11">
        <v>15</v>
      </c>
      <c r="H23" s="108"/>
      <c r="I23" s="108"/>
    </row>
    <row r="24" spans="1:9" ht="12.75" customHeight="1" x14ac:dyDescent="0.2">
      <c r="A24" s="294" t="s">
        <v>336</v>
      </c>
      <c r="B24" s="294"/>
      <c r="C24" s="294"/>
      <c r="D24" s="294"/>
      <c r="E24" s="294"/>
      <c r="F24" s="294"/>
      <c r="G24" s="11">
        <v>16</v>
      </c>
      <c r="H24" s="109"/>
      <c r="I24" s="109"/>
    </row>
    <row r="25" spans="1:9" ht="12.75" customHeight="1" x14ac:dyDescent="0.2">
      <c r="A25" s="294" t="s">
        <v>337</v>
      </c>
      <c r="B25" s="294"/>
      <c r="C25" s="294"/>
      <c r="D25" s="294"/>
      <c r="E25" s="294"/>
      <c r="F25" s="294"/>
      <c r="G25" s="11">
        <v>17</v>
      </c>
      <c r="H25" s="109"/>
      <c r="I25" s="109"/>
    </row>
    <row r="26" spans="1:9" ht="12.75" customHeight="1" x14ac:dyDescent="0.2">
      <c r="A26" s="294" t="s">
        <v>338</v>
      </c>
      <c r="B26" s="294"/>
      <c r="C26" s="294"/>
      <c r="D26" s="294"/>
      <c r="E26" s="294"/>
      <c r="F26" s="294"/>
      <c r="G26" s="11">
        <v>18</v>
      </c>
      <c r="H26" s="109"/>
      <c r="I26" s="109"/>
    </row>
    <row r="27" spans="1:9" ht="12.75" customHeight="1" x14ac:dyDescent="0.2">
      <c r="A27" s="294" t="s">
        <v>339</v>
      </c>
      <c r="B27" s="294"/>
      <c r="C27" s="294"/>
      <c r="D27" s="294"/>
      <c r="E27" s="294"/>
      <c r="F27" s="294"/>
      <c r="G27" s="11">
        <v>19</v>
      </c>
      <c r="H27" s="109"/>
      <c r="I27" s="109"/>
    </row>
    <row r="28" spans="1:9" ht="12.75" customHeight="1" x14ac:dyDescent="0.2">
      <c r="A28" s="294" t="s">
        <v>340</v>
      </c>
      <c r="B28" s="294"/>
      <c r="C28" s="294"/>
      <c r="D28" s="294"/>
      <c r="E28" s="294"/>
      <c r="F28" s="294"/>
      <c r="G28" s="11">
        <v>20</v>
      </c>
      <c r="H28" s="109"/>
      <c r="I28" s="109"/>
    </row>
    <row r="29" spans="1:9" ht="24" customHeight="1" x14ac:dyDescent="0.2">
      <c r="A29" s="300" t="s">
        <v>341</v>
      </c>
      <c r="B29" s="300"/>
      <c r="C29" s="300"/>
      <c r="D29" s="300"/>
      <c r="E29" s="300"/>
      <c r="F29" s="300"/>
      <c r="G29" s="27">
        <v>21</v>
      </c>
      <c r="H29" s="112">
        <f>SUM(H23:H28)</f>
        <v>0</v>
      </c>
      <c r="I29" s="112">
        <f>SUM(I23:I28)</f>
        <v>0</v>
      </c>
    </row>
    <row r="30" spans="1:9" ht="27" customHeight="1" x14ac:dyDescent="0.2">
      <c r="A30" s="294" t="s">
        <v>342</v>
      </c>
      <c r="B30" s="294"/>
      <c r="C30" s="294"/>
      <c r="D30" s="294"/>
      <c r="E30" s="294"/>
      <c r="F30" s="294"/>
      <c r="G30" s="12">
        <v>22</v>
      </c>
      <c r="H30" s="109"/>
      <c r="I30" s="109"/>
    </row>
    <row r="31" spans="1:9" ht="12.75" customHeight="1" x14ac:dyDescent="0.2">
      <c r="A31" s="294" t="s">
        <v>343</v>
      </c>
      <c r="B31" s="294"/>
      <c r="C31" s="294"/>
      <c r="D31" s="294"/>
      <c r="E31" s="294"/>
      <c r="F31" s="294"/>
      <c r="G31" s="12">
        <v>23</v>
      </c>
      <c r="H31" s="109"/>
      <c r="I31" s="109"/>
    </row>
    <row r="32" spans="1:9" ht="12.75" customHeight="1" x14ac:dyDescent="0.2">
      <c r="A32" s="294" t="s">
        <v>344</v>
      </c>
      <c r="B32" s="294"/>
      <c r="C32" s="294"/>
      <c r="D32" s="294"/>
      <c r="E32" s="294"/>
      <c r="F32" s="294"/>
      <c r="G32" s="12">
        <v>24</v>
      </c>
      <c r="H32" s="109"/>
      <c r="I32" s="109"/>
    </row>
    <row r="33" spans="1:9" ht="12.75" customHeight="1" x14ac:dyDescent="0.2">
      <c r="A33" s="294" t="s">
        <v>345</v>
      </c>
      <c r="B33" s="294"/>
      <c r="C33" s="294"/>
      <c r="D33" s="294"/>
      <c r="E33" s="294"/>
      <c r="F33" s="294"/>
      <c r="G33" s="12">
        <v>25</v>
      </c>
      <c r="H33" s="109"/>
      <c r="I33" s="109"/>
    </row>
    <row r="34" spans="1:9" ht="12.75" customHeight="1" x14ac:dyDescent="0.2">
      <c r="A34" s="294" t="s">
        <v>346</v>
      </c>
      <c r="B34" s="294"/>
      <c r="C34" s="294"/>
      <c r="D34" s="294"/>
      <c r="E34" s="294"/>
      <c r="F34" s="294"/>
      <c r="G34" s="12">
        <v>26</v>
      </c>
      <c r="H34" s="109"/>
      <c r="I34" s="109"/>
    </row>
    <row r="35" spans="1:9" ht="25.9" customHeight="1" x14ac:dyDescent="0.2">
      <c r="A35" s="300" t="s">
        <v>347</v>
      </c>
      <c r="B35" s="300"/>
      <c r="C35" s="300"/>
      <c r="D35" s="300"/>
      <c r="E35" s="300"/>
      <c r="F35" s="300"/>
      <c r="G35" s="27">
        <v>27</v>
      </c>
      <c r="H35" s="112">
        <f>SUM(H30:H34)</f>
        <v>0</v>
      </c>
      <c r="I35" s="112">
        <f>SUM(I30:I34)</f>
        <v>0</v>
      </c>
    </row>
    <row r="36" spans="1:9" ht="28.15" customHeight="1" x14ac:dyDescent="0.2">
      <c r="A36" s="303" t="s">
        <v>348</v>
      </c>
      <c r="B36" s="303"/>
      <c r="C36" s="303"/>
      <c r="D36" s="303"/>
      <c r="E36" s="303"/>
      <c r="F36" s="303"/>
      <c r="G36" s="28">
        <v>28</v>
      </c>
      <c r="H36" s="113">
        <f>H29+H35</f>
        <v>0</v>
      </c>
      <c r="I36" s="113">
        <f>I29+I35</f>
        <v>0</v>
      </c>
    </row>
    <row r="37" spans="1:9" x14ac:dyDescent="0.2">
      <c r="A37" s="304" t="s">
        <v>304</v>
      </c>
      <c r="B37" s="305"/>
      <c r="C37" s="305"/>
      <c r="D37" s="305"/>
      <c r="E37" s="305"/>
      <c r="F37" s="305"/>
      <c r="G37" s="305">
        <v>0</v>
      </c>
      <c r="H37" s="305"/>
      <c r="I37" s="306"/>
    </row>
    <row r="38" spans="1:9" ht="12.75" customHeight="1" x14ac:dyDescent="0.2">
      <c r="A38" s="308" t="s">
        <v>349</v>
      </c>
      <c r="B38" s="308"/>
      <c r="C38" s="308"/>
      <c r="D38" s="308"/>
      <c r="E38" s="308"/>
      <c r="F38" s="308"/>
      <c r="G38" s="11">
        <v>29</v>
      </c>
      <c r="H38" s="108"/>
      <c r="I38" s="108"/>
    </row>
    <row r="39" spans="1:9" ht="25.15" customHeight="1" x14ac:dyDescent="0.2">
      <c r="A39" s="299" t="s">
        <v>350</v>
      </c>
      <c r="B39" s="299"/>
      <c r="C39" s="299"/>
      <c r="D39" s="299"/>
      <c r="E39" s="299"/>
      <c r="F39" s="299"/>
      <c r="G39" s="12">
        <v>30</v>
      </c>
      <c r="H39" s="109"/>
      <c r="I39" s="109"/>
    </row>
    <row r="40" spans="1:9" ht="12.75" customHeight="1" x14ac:dyDescent="0.2">
      <c r="A40" s="299" t="s">
        <v>351</v>
      </c>
      <c r="B40" s="299"/>
      <c r="C40" s="299"/>
      <c r="D40" s="299"/>
      <c r="E40" s="299"/>
      <c r="F40" s="299"/>
      <c r="G40" s="12">
        <v>31</v>
      </c>
      <c r="H40" s="109"/>
      <c r="I40" s="109"/>
    </row>
    <row r="41" spans="1:9" ht="12.75" customHeight="1" x14ac:dyDescent="0.2">
      <c r="A41" s="299" t="s">
        <v>352</v>
      </c>
      <c r="B41" s="299"/>
      <c r="C41" s="299"/>
      <c r="D41" s="299"/>
      <c r="E41" s="299"/>
      <c r="F41" s="299"/>
      <c r="G41" s="12">
        <v>32</v>
      </c>
      <c r="H41" s="109"/>
      <c r="I41" s="109"/>
    </row>
    <row r="42" spans="1:9" ht="25.9" customHeight="1" x14ac:dyDescent="0.2">
      <c r="A42" s="300" t="s">
        <v>353</v>
      </c>
      <c r="B42" s="300"/>
      <c r="C42" s="300"/>
      <c r="D42" s="300"/>
      <c r="E42" s="300"/>
      <c r="F42" s="300"/>
      <c r="G42" s="27">
        <v>33</v>
      </c>
      <c r="H42" s="112">
        <f>H41+H40+H39+H38</f>
        <v>0</v>
      </c>
      <c r="I42" s="112">
        <f>I41+I40+I39+I38</f>
        <v>0</v>
      </c>
    </row>
    <row r="43" spans="1:9" ht="24.6" customHeight="1" x14ac:dyDescent="0.2">
      <c r="A43" s="299" t="s">
        <v>354</v>
      </c>
      <c r="B43" s="299"/>
      <c r="C43" s="299"/>
      <c r="D43" s="299"/>
      <c r="E43" s="299"/>
      <c r="F43" s="299"/>
      <c r="G43" s="12">
        <v>34</v>
      </c>
      <c r="H43" s="109"/>
      <c r="I43" s="109"/>
    </row>
    <row r="44" spans="1:9" ht="12.75" customHeight="1" x14ac:dyDescent="0.2">
      <c r="A44" s="299" t="s">
        <v>355</v>
      </c>
      <c r="B44" s="299"/>
      <c r="C44" s="299"/>
      <c r="D44" s="299"/>
      <c r="E44" s="299"/>
      <c r="F44" s="299"/>
      <c r="G44" s="12">
        <v>35</v>
      </c>
      <c r="H44" s="109"/>
      <c r="I44" s="109"/>
    </row>
    <row r="45" spans="1:9" ht="12.75" customHeight="1" x14ac:dyDescent="0.2">
      <c r="A45" s="299" t="s">
        <v>356</v>
      </c>
      <c r="B45" s="299"/>
      <c r="C45" s="299"/>
      <c r="D45" s="299"/>
      <c r="E45" s="299"/>
      <c r="F45" s="299"/>
      <c r="G45" s="12">
        <v>36</v>
      </c>
      <c r="H45" s="109"/>
      <c r="I45" s="109"/>
    </row>
    <row r="46" spans="1:9" ht="21" customHeight="1" x14ac:dyDescent="0.2">
      <c r="A46" s="299" t="s">
        <v>357</v>
      </c>
      <c r="B46" s="299"/>
      <c r="C46" s="299"/>
      <c r="D46" s="299"/>
      <c r="E46" s="299"/>
      <c r="F46" s="299"/>
      <c r="G46" s="12">
        <v>37</v>
      </c>
      <c r="H46" s="109"/>
      <c r="I46" s="109"/>
    </row>
    <row r="47" spans="1:9" ht="12.75" customHeight="1" x14ac:dyDescent="0.2">
      <c r="A47" s="299" t="s">
        <v>358</v>
      </c>
      <c r="B47" s="299"/>
      <c r="C47" s="299"/>
      <c r="D47" s="299"/>
      <c r="E47" s="299"/>
      <c r="F47" s="299"/>
      <c r="G47" s="12">
        <v>38</v>
      </c>
      <c r="H47" s="109"/>
      <c r="I47" s="109"/>
    </row>
    <row r="48" spans="1:9" ht="22.9" customHeight="1" x14ac:dyDescent="0.2">
      <c r="A48" s="300" t="s">
        <v>359</v>
      </c>
      <c r="B48" s="300"/>
      <c r="C48" s="300"/>
      <c r="D48" s="300"/>
      <c r="E48" s="300"/>
      <c r="F48" s="300"/>
      <c r="G48" s="27">
        <v>39</v>
      </c>
      <c r="H48" s="112">
        <f>H47+H46+H45+H44+H43</f>
        <v>0</v>
      </c>
      <c r="I48" s="112">
        <f>I47+I46+I45+I44+I43</f>
        <v>0</v>
      </c>
    </row>
    <row r="49" spans="1:9" ht="25.9" customHeight="1" x14ac:dyDescent="0.2">
      <c r="A49" s="301" t="s">
        <v>360</v>
      </c>
      <c r="B49" s="301"/>
      <c r="C49" s="301"/>
      <c r="D49" s="301"/>
      <c r="E49" s="301"/>
      <c r="F49" s="301"/>
      <c r="G49" s="27">
        <v>40</v>
      </c>
      <c r="H49" s="112">
        <f>H48+H42</f>
        <v>0</v>
      </c>
      <c r="I49" s="112">
        <f>I48+I42</f>
        <v>0</v>
      </c>
    </row>
    <row r="50" spans="1:9" ht="12.75" customHeight="1" x14ac:dyDescent="0.2">
      <c r="A50" s="294" t="s">
        <v>361</v>
      </c>
      <c r="B50" s="294"/>
      <c r="C50" s="294"/>
      <c r="D50" s="294"/>
      <c r="E50" s="294"/>
      <c r="F50" s="294"/>
      <c r="G50" s="12">
        <v>41</v>
      </c>
      <c r="H50" s="109"/>
      <c r="I50" s="109"/>
    </row>
    <row r="51" spans="1:9" ht="25.9" customHeight="1" x14ac:dyDescent="0.2">
      <c r="A51" s="301" t="s">
        <v>362</v>
      </c>
      <c r="B51" s="301"/>
      <c r="C51" s="301"/>
      <c r="D51" s="301"/>
      <c r="E51" s="301"/>
      <c r="F51" s="301"/>
      <c r="G51" s="27">
        <v>42</v>
      </c>
      <c r="H51" s="112">
        <f>H21+H36+H49+H50</f>
        <v>0</v>
      </c>
      <c r="I51" s="112">
        <f>I21+I36+I49+I50</f>
        <v>0</v>
      </c>
    </row>
    <row r="52" spans="1:9" ht="12.75" customHeight="1" x14ac:dyDescent="0.2">
      <c r="A52" s="302" t="s">
        <v>319</v>
      </c>
      <c r="B52" s="302"/>
      <c r="C52" s="302"/>
      <c r="D52" s="302"/>
      <c r="E52" s="302"/>
      <c r="F52" s="302"/>
      <c r="G52" s="12">
        <v>43</v>
      </c>
      <c r="H52" s="109"/>
      <c r="I52" s="109"/>
    </row>
    <row r="53" spans="1:9" ht="31.9" customHeight="1" x14ac:dyDescent="0.2">
      <c r="A53" s="298" t="s">
        <v>363</v>
      </c>
      <c r="B53" s="298"/>
      <c r="C53" s="298"/>
      <c r="D53" s="298"/>
      <c r="E53" s="298"/>
      <c r="F53" s="298"/>
      <c r="G53" s="29">
        <v>44</v>
      </c>
      <c r="H53" s="114">
        <f>H52+H51</f>
        <v>0</v>
      </c>
      <c r="I53" s="114">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
  <sheetViews>
    <sheetView tabSelected="1" view="pageBreakPreview" topLeftCell="A30" zoomScale="80" zoomScaleNormal="100" zoomScaleSheetLayoutView="80" workbookViewId="0">
      <selection activeCell="T37" sqref="T37"/>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20" t="s">
        <v>364</v>
      </c>
      <c r="B1" s="321"/>
      <c r="C1" s="321"/>
      <c r="D1" s="321"/>
      <c r="E1" s="321"/>
      <c r="F1" s="321"/>
      <c r="G1" s="321"/>
      <c r="H1" s="321"/>
      <c r="I1" s="321"/>
      <c r="J1" s="321"/>
      <c r="K1" s="15"/>
    </row>
    <row r="2" spans="1:26" ht="15.75" x14ac:dyDescent="0.2">
      <c r="A2" s="2"/>
      <c r="B2" s="3"/>
      <c r="C2" s="322" t="s">
        <v>365</v>
      </c>
      <c r="D2" s="322"/>
      <c r="E2" s="5">
        <v>46023</v>
      </c>
      <c r="F2" s="4" t="s">
        <v>3</v>
      </c>
      <c r="G2" s="5">
        <v>46203</v>
      </c>
      <c r="H2" s="17"/>
      <c r="I2" s="17"/>
      <c r="J2" s="17"/>
      <c r="K2" s="18"/>
      <c r="Y2" s="19" t="s">
        <v>161</v>
      </c>
    </row>
    <row r="3" spans="1:26" ht="13.5" customHeight="1" x14ac:dyDescent="0.2">
      <c r="A3" s="323" t="s">
        <v>44</v>
      </c>
      <c r="B3" s="324"/>
      <c r="C3" s="324"/>
      <c r="D3" s="324"/>
      <c r="E3" s="324"/>
      <c r="F3" s="324"/>
      <c r="G3" s="323" t="s">
        <v>366</v>
      </c>
      <c r="H3" s="316" t="s">
        <v>367</v>
      </c>
      <c r="I3" s="316"/>
      <c r="J3" s="316"/>
      <c r="K3" s="316"/>
      <c r="L3" s="316"/>
      <c r="M3" s="316"/>
      <c r="N3" s="316"/>
      <c r="O3" s="316"/>
      <c r="P3" s="316"/>
      <c r="Q3" s="316"/>
      <c r="R3" s="316"/>
      <c r="S3" s="316"/>
      <c r="T3" s="316"/>
      <c r="U3" s="316"/>
      <c r="V3" s="316"/>
      <c r="W3" s="316"/>
      <c r="X3" s="316"/>
      <c r="Y3" s="316" t="s">
        <v>368</v>
      </c>
      <c r="Z3" s="316" t="s">
        <v>369</v>
      </c>
    </row>
    <row r="4" spans="1:26" ht="90" x14ac:dyDescent="0.2">
      <c r="A4" s="324"/>
      <c r="B4" s="324"/>
      <c r="C4" s="324"/>
      <c r="D4" s="324"/>
      <c r="E4" s="324"/>
      <c r="F4" s="324"/>
      <c r="G4" s="314"/>
      <c r="H4" s="115" t="s">
        <v>370</v>
      </c>
      <c r="I4" s="115" t="s">
        <v>371</v>
      </c>
      <c r="J4" s="115" t="s">
        <v>372</v>
      </c>
      <c r="K4" s="115" t="s">
        <v>373</v>
      </c>
      <c r="L4" s="115" t="s">
        <v>374</v>
      </c>
      <c r="M4" s="115" t="s">
        <v>375</v>
      </c>
      <c r="N4" s="115" t="s">
        <v>376</v>
      </c>
      <c r="O4" s="115" t="s">
        <v>377</v>
      </c>
      <c r="P4" s="116" t="s">
        <v>378</v>
      </c>
      <c r="Q4" s="115" t="s">
        <v>379</v>
      </c>
      <c r="R4" s="115" t="s">
        <v>380</v>
      </c>
      <c r="S4" s="116" t="s">
        <v>381</v>
      </c>
      <c r="T4" s="116" t="s">
        <v>382</v>
      </c>
      <c r="U4" s="116" t="s">
        <v>383</v>
      </c>
      <c r="V4" s="115" t="s">
        <v>384</v>
      </c>
      <c r="W4" s="115" t="s">
        <v>385</v>
      </c>
      <c r="X4" s="115" t="s">
        <v>386</v>
      </c>
      <c r="Y4" s="317"/>
      <c r="Z4" s="317"/>
    </row>
    <row r="5" spans="1:26" ht="22.5" x14ac:dyDescent="0.2">
      <c r="A5" s="318">
        <v>1</v>
      </c>
      <c r="B5" s="318"/>
      <c r="C5" s="318"/>
      <c r="D5" s="318"/>
      <c r="E5" s="318"/>
      <c r="F5" s="318"/>
      <c r="G5" s="117">
        <v>2</v>
      </c>
      <c r="H5" s="115" t="s">
        <v>266</v>
      </c>
      <c r="I5" s="118" t="s">
        <v>267</v>
      </c>
      <c r="J5" s="115" t="s">
        <v>387</v>
      </c>
      <c r="K5" s="118" t="s">
        <v>388</v>
      </c>
      <c r="L5" s="115" t="s">
        <v>389</v>
      </c>
      <c r="M5" s="118" t="s">
        <v>390</v>
      </c>
      <c r="N5" s="115" t="s">
        <v>391</v>
      </c>
      <c r="O5" s="118" t="s">
        <v>392</v>
      </c>
      <c r="P5" s="115" t="s">
        <v>393</v>
      </c>
      <c r="Q5" s="118" t="s">
        <v>394</v>
      </c>
      <c r="R5" s="115" t="s">
        <v>395</v>
      </c>
      <c r="S5" s="115" t="s">
        <v>396</v>
      </c>
      <c r="T5" s="115" t="s">
        <v>397</v>
      </c>
      <c r="U5" s="115">
        <v>16</v>
      </c>
      <c r="V5" s="115">
        <v>17</v>
      </c>
      <c r="W5" s="115">
        <v>18</v>
      </c>
      <c r="X5" s="115" t="s">
        <v>398</v>
      </c>
      <c r="Y5" s="115">
        <v>20</v>
      </c>
      <c r="Z5" s="118" t="s">
        <v>399</v>
      </c>
    </row>
    <row r="6" spans="1:26" x14ac:dyDescent="0.2">
      <c r="A6" s="312" t="s">
        <v>400</v>
      </c>
      <c r="B6" s="312"/>
      <c r="C6" s="312"/>
      <c r="D6" s="312"/>
      <c r="E6" s="312"/>
      <c r="F6" s="312"/>
      <c r="G6" s="312"/>
      <c r="H6" s="312"/>
      <c r="I6" s="312"/>
      <c r="J6" s="312"/>
      <c r="K6" s="312"/>
      <c r="L6" s="312"/>
      <c r="M6" s="312"/>
      <c r="N6" s="319"/>
      <c r="O6" s="319"/>
      <c r="P6" s="319"/>
      <c r="Q6" s="319"/>
      <c r="R6" s="319"/>
      <c r="S6" s="319"/>
      <c r="T6" s="319"/>
      <c r="U6" s="319"/>
      <c r="V6" s="319"/>
      <c r="W6" s="319"/>
      <c r="X6" s="319"/>
      <c r="Y6" s="319"/>
      <c r="Z6" s="313"/>
    </row>
    <row r="7" spans="1:26" x14ac:dyDescent="0.2">
      <c r="A7" s="315" t="s">
        <v>401</v>
      </c>
      <c r="B7" s="315"/>
      <c r="C7" s="315"/>
      <c r="D7" s="315"/>
      <c r="E7" s="315"/>
      <c r="F7" s="315"/>
      <c r="G7" s="119">
        <v>1</v>
      </c>
      <c r="H7" s="123">
        <v>26215395</v>
      </c>
      <c r="I7" s="123">
        <v>24505176</v>
      </c>
      <c r="J7" s="123">
        <v>769447</v>
      </c>
      <c r="K7" s="123">
        <v>126409</v>
      </c>
      <c r="L7" s="123">
        <v>126409</v>
      </c>
      <c r="M7" s="123">
        <v>0</v>
      </c>
      <c r="N7" s="123">
        <v>0</v>
      </c>
      <c r="O7" s="123">
        <v>0</v>
      </c>
      <c r="P7" s="123">
        <v>0</v>
      </c>
      <c r="Q7" s="123">
        <v>0</v>
      </c>
      <c r="R7" s="123">
        <v>0</v>
      </c>
      <c r="S7" s="123">
        <v>0</v>
      </c>
      <c r="T7" s="123">
        <v>0</v>
      </c>
      <c r="U7" s="123">
        <v>0</v>
      </c>
      <c r="V7" s="123">
        <v>14671947</v>
      </c>
      <c r="W7" s="123">
        <v>9284600</v>
      </c>
      <c r="X7" s="125">
        <f>H7+I7+J7+K7-L7+M7+N7+O7+P7+Q7+R7+V7+W7+S7+T7+U7</f>
        <v>75446565</v>
      </c>
      <c r="Y7" s="123">
        <v>-66270</v>
      </c>
      <c r="Z7" s="125">
        <f>X7+Y7</f>
        <v>75380295</v>
      </c>
    </row>
    <row r="8" spans="1:26" x14ac:dyDescent="0.2">
      <c r="A8" s="310" t="s">
        <v>402</v>
      </c>
      <c r="B8" s="310"/>
      <c r="C8" s="310"/>
      <c r="D8" s="310"/>
      <c r="E8" s="310"/>
      <c r="F8" s="310"/>
      <c r="G8" s="119">
        <v>2</v>
      </c>
      <c r="H8" s="123">
        <v>0</v>
      </c>
      <c r="I8" s="123">
        <v>0</v>
      </c>
      <c r="J8" s="123">
        <v>0</v>
      </c>
      <c r="K8" s="123">
        <v>0</v>
      </c>
      <c r="L8" s="123">
        <v>0</v>
      </c>
      <c r="M8" s="123">
        <v>0</v>
      </c>
      <c r="N8" s="123">
        <v>0</v>
      </c>
      <c r="O8" s="123">
        <v>0</v>
      </c>
      <c r="P8" s="123">
        <v>0</v>
      </c>
      <c r="Q8" s="123">
        <v>0</v>
      </c>
      <c r="R8" s="123">
        <v>0</v>
      </c>
      <c r="S8" s="123">
        <v>0</v>
      </c>
      <c r="T8" s="123">
        <v>0</v>
      </c>
      <c r="U8" s="123">
        <v>0</v>
      </c>
      <c r="V8" s="123">
        <v>0</v>
      </c>
      <c r="W8" s="123">
        <v>0</v>
      </c>
      <c r="X8" s="125">
        <f t="shared" ref="X8:X9" si="0">H8+I8+J8+K8-L8+M8+N8+O8+P8+Q8+R8+V8+W8+S8+T8+U8</f>
        <v>0</v>
      </c>
      <c r="Y8" s="123">
        <v>0</v>
      </c>
      <c r="Z8" s="125">
        <f t="shared" ref="Z8:Z9" si="1">X8+Y8</f>
        <v>0</v>
      </c>
    </row>
    <row r="9" spans="1:26" x14ac:dyDescent="0.2">
      <c r="A9" s="310" t="s">
        <v>403</v>
      </c>
      <c r="B9" s="310"/>
      <c r="C9" s="310"/>
      <c r="D9" s="310"/>
      <c r="E9" s="310"/>
      <c r="F9" s="310"/>
      <c r="G9" s="119">
        <v>3</v>
      </c>
      <c r="H9" s="123">
        <v>0</v>
      </c>
      <c r="I9" s="123">
        <v>0</v>
      </c>
      <c r="J9" s="123">
        <v>0</v>
      </c>
      <c r="K9" s="123">
        <v>0</v>
      </c>
      <c r="L9" s="123">
        <v>0</v>
      </c>
      <c r="M9" s="123">
        <v>0</v>
      </c>
      <c r="N9" s="123">
        <v>0</v>
      </c>
      <c r="O9" s="123">
        <v>0</v>
      </c>
      <c r="P9" s="123">
        <v>0</v>
      </c>
      <c r="Q9" s="123">
        <v>0</v>
      </c>
      <c r="R9" s="123">
        <v>0</v>
      </c>
      <c r="S9" s="123">
        <v>0</v>
      </c>
      <c r="T9" s="123">
        <v>0</v>
      </c>
      <c r="U9" s="123">
        <v>0</v>
      </c>
      <c r="V9" s="123">
        <v>0</v>
      </c>
      <c r="W9" s="123">
        <v>0</v>
      </c>
      <c r="X9" s="125">
        <f t="shared" si="0"/>
        <v>0</v>
      </c>
      <c r="Y9" s="123">
        <v>0</v>
      </c>
      <c r="Z9" s="125">
        <f t="shared" si="1"/>
        <v>0</v>
      </c>
    </row>
    <row r="10" spans="1:26" ht="24" customHeight="1" x14ac:dyDescent="0.2">
      <c r="A10" s="311" t="s">
        <v>404</v>
      </c>
      <c r="B10" s="311"/>
      <c r="C10" s="311"/>
      <c r="D10" s="311"/>
      <c r="E10" s="311"/>
      <c r="F10" s="311"/>
      <c r="G10" s="120">
        <v>4</v>
      </c>
      <c r="H10" s="125">
        <f>H7+H8+H9</f>
        <v>26215395</v>
      </c>
      <c r="I10" s="125">
        <f t="shared" ref="I10:Z10" si="2">I7+I8+I9</f>
        <v>24505176</v>
      </c>
      <c r="J10" s="125">
        <f t="shared" si="2"/>
        <v>769447</v>
      </c>
      <c r="K10" s="125">
        <f>K7+K8+K9</f>
        <v>126409</v>
      </c>
      <c r="L10" s="125">
        <f t="shared" si="2"/>
        <v>126409</v>
      </c>
      <c r="M10" s="125">
        <f t="shared" si="2"/>
        <v>0</v>
      </c>
      <c r="N10" s="125">
        <f t="shared" si="2"/>
        <v>0</v>
      </c>
      <c r="O10" s="125">
        <f t="shared" si="2"/>
        <v>0</v>
      </c>
      <c r="P10" s="125">
        <f t="shared" si="2"/>
        <v>0</v>
      </c>
      <c r="Q10" s="125">
        <f t="shared" si="2"/>
        <v>0</v>
      </c>
      <c r="R10" s="125">
        <f t="shared" si="2"/>
        <v>0</v>
      </c>
      <c r="S10" s="125">
        <f t="shared" si="2"/>
        <v>0</v>
      </c>
      <c r="T10" s="125">
        <f>T7+T8+T9</f>
        <v>0</v>
      </c>
      <c r="U10" s="125">
        <f>U7+U8+U9</f>
        <v>0</v>
      </c>
      <c r="V10" s="125">
        <f>V7+V8+V9</f>
        <v>14671947</v>
      </c>
      <c r="W10" s="125">
        <f>W7+W8+W9</f>
        <v>9284600</v>
      </c>
      <c r="X10" s="125">
        <f>X7+X8+X9</f>
        <v>75446565</v>
      </c>
      <c r="Y10" s="125">
        <f t="shared" si="2"/>
        <v>-66270</v>
      </c>
      <c r="Z10" s="125">
        <f t="shared" si="2"/>
        <v>75380295</v>
      </c>
    </row>
    <row r="11" spans="1:26" x14ac:dyDescent="0.2">
      <c r="A11" s="310" t="s">
        <v>405</v>
      </c>
      <c r="B11" s="310"/>
      <c r="C11" s="310"/>
      <c r="D11" s="310"/>
      <c r="E11" s="310"/>
      <c r="F11" s="310"/>
      <c r="G11" s="119">
        <v>5</v>
      </c>
      <c r="H11" s="121">
        <v>0</v>
      </c>
      <c r="I11" s="121">
        <v>0</v>
      </c>
      <c r="J11" s="121">
        <v>0</v>
      </c>
      <c r="K11" s="121">
        <v>0</v>
      </c>
      <c r="L11" s="121">
        <v>0</v>
      </c>
      <c r="M11" s="121">
        <v>0</v>
      </c>
      <c r="N11" s="121">
        <v>0</v>
      </c>
      <c r="O11" s="121">
        <v>0</v>
      </c>
      <c r="P11" s="121">
        <v>0</v>
      </c>
      <c r="Q11" s="121">
        <v>0</v>
      </c>
      <c r="R11" s="121">
        <v>0</v>
      </c>
      <c r="S11" s="121">
        <v>0</v>
      </c>
      <c r="T11" s="121">
        <v>0</v>
      </c>
      <c r="U11" s="122">
        <v>0</v>
      </c>
      <c r="V11" s="121">
        <v>0</v>
      </c>
      <c r="W11" s="122">
        <v>11314905</v>
      </c>
      <c r="X11" s="125">
        <f>H11+I11+J11+K11-L11+M11+N11+O11+P11+Q11+R11+V11+W11+S11+T11+U11</f>
        <v>11314905</v>
      </c>
      <c r="Y11" s="123">
        <f>'[1]SOCIE GFI'!Y10</f>
        <v>-34508</v>
      </c>
      <c r="Z11" s="125">
        <f t="shared" ref="Z11:Z29" si="3">X11+Y11</f>
        <v>11280397</v>
      </c>
    </row>
    <row r="12" spans="1:26" x14ac:dyDescent="0.2">
      <c r="A12" s="310" t="s">
        <v>406</v>
      </c>
      <c r="B12" s="310"/>
      <c r="C12" s="310"/>
      <c r="D12" s="310"/>
      <c r="E12" s="310"/>
      <c r="F12" s="310"/>
      <c r="G12" s="119">
        <v>6</v>
      </c>
      <c r="H12" s="121">
        <v>0</v>
      </c>
      <c r="I12" s="121">
        <v>0</v>
      </c>
      <c r="J12" s="121">
        <v>0</v>
      </c>
      <c r="K12" s="121">
        <v>0</v>
      </c>
      <c r="L12" s="121">
        <v>0</v>
      </c>
      <c r="M12" s="121">
        <v>0</v>
      </c>
      <c r="N12" s="122">
        <v>0</v>
      </c>
      <c r="O12" s="121">
        <v>0</v>
      </c>
      <c r="P12" s="121">
        <v>0</v>
      </c>
      <c r="Q12" s="121">
        <v>0</v>
      </c>
      <c r="R12" s="121">
        <v>0</v>
      </c>
      <c r="S12" s="121">
        <v>0</v>
      </c>
      <c r="T12" s="122">
        <v>0</v>
      </c>
      <c r="U12" s="122">
        <v>0</v>
      </c>
      <c r="V12" s="121">
        <v>0</v>
      </c>
      <c r="W12" s="121">
        <v>0</v>
      </c>
      <c r="X12" s="125">
        <f t="shared" ref="X12:X29" si="4">H12+I12+J12+K12-L12+M12+N12+O12+P12+Q12+R12+V12+W12+S12+T12+U12</f>
        <v>0</v>
      </c>
      <c r="Y12" s="123">
        <f>'[1]SOCIE GFI'!Y11</f>
        <v>0</v>
      </c>
      <c r="Z12" s="125">
        <f t="shared" si="3"/>
        <v>0</v>
      </c>
    </row>
    <row r="13" spans="1:26" ht="26.25" customHeight="1" x14ac:dyDescent="0.2">
      <c r="A13" s="310" t="s">
        <v>407</v>
      </c>
      <c r="B13" s="310"/>
      <c r="C13" s="310"/>
      <c r="D13" s="310"/>
      <c r="E13" s="310"/>
      <c r="F13" s="310"/>
      <c r="G13" s="119">
        <v>7</v>
      </c>
      <c r="H13" s="121">
        <v>0</v>
      </c>
      <c r="I13" s="121">
        <v>0</v>
      </c>
      <c r="J13" s="121">
        <v>0</v>
      </c>
      <c r="K13" s="121">
        <v>0</v>
      </c>
      <c r="L13" s="121">
        <v>0</v>
      </c>
      <c r="M13" s="121">
        <v>0</v>
      </c>
      <c r="N13" s="121">
        <v>0</v>
      </c>
      <c r="O13" s="122">
        <v>0</v>
      </c>
      <c r="P13" s="121">
        <v>0</v>
      </c>
      <c r="Q13" s="121">
        <v>0</v>
      </c>
      <c r="R13" s="121">
        <v>0</v>
      </c>
      <c r="S13" s="121">
        <v>0</v>
      </c>
      <c r="T13" s="121">
        <v>0</v>
      </c>
      <c r="U13" s="122">
        <v>0</v>
      </c>
      <c r="V13" s="122">
        <v>0</v>
      </c>
      <c r="W13" s="122">
        <v>0</v>
      </c>
      <c r="X13" s="125">
        <f t="shared" si="4"/>
        <v>0</v>
      </c>
      <c r="Y13" s="123">
        <f>'[1]SOCIE GFI'!Y12</f>
        <v>0</v>
      </c>
      <c r="Z13" s="125">
        <f t="shared" si="3"/>
        <v>0</v>
      </c>
    </row>
    <row r="14" spans="1:26" ht="39" customHeight="1" x14ac:dyDescent="0.2">
      <c r="A14" s="310" t="s">
        <v>408</v>
      </c>
      <c r="B14" s="310"/>
      <c r="C14" s="310"/>
      <c r="D14" s="310"/>
      <c r="E14" s="310"/>
      <c r="F14" s="310"/>
      <c r="G14" s="119">
        <v>8</v>
      </c>
      <c r="H14" s="121">
        <v>0</v>
      </c>
      <c r="I14" s="121">
        <v>0</v>
      </c>
      <c r="J14" s="121">
        <v>0</v>
      </c>
      <c r="K14" s="121">
        <v>0</v>
      </c>
      <c r="L14" s="121">
        <v>0</v>
      </c>
      <c r="M14" s="121">
        <v>0</v>
      </c>
      <c r="N14" s="121">
        <v>0</v>
      </c>
      <c r="O14" s="121">
        <v>0</v>
      </c>
      <c r="P14" s="122">
        <v>0</v>
      </c>
      <c r="Q14" s="121">
        <v>0</v>
      </c>
      <c r="R14" s="121">
        <v>0</v>
      </c>
      <c r="S14" s="121">
        <v>0</v>
      </c>
      <c r="T14" s="121">
        <v>0</v>
      </c>
      <c r="U14" s="122">
        <v>0</v>
      </c>
      <c r="V14" s="122">
        <v>0</v>
      </c>
      <c r="W14" s="122">
        <v>0</v>
      </c>
      <c r="X14" s="125">
        <f t="shared" si="4"/>
        <v>0</v>
      </c>
      <c r="Y14" s="123">
        <f>'[1]SOCIE GFI'!Y13</f>
        <v>0</v>
      </c>
      <c r="Z14" s="125">
        <f t="shared" si="3"/>
        <v>0</v>
      </c>
    </row>
    <row r="15" spans="1:26" x14ac:dyDescent="0.2">
      <c r="A15" s="310" t="s">
        <v>409</v>
      </c>
      <c r="B15" s="310"/>
      <c r="C15" s="310"/>
      <c r="D15" s="310"/>
      <c r="E15" s="310"/>
      <c r="F15" s="310"/>
      <c r="G15" s="119">
        <v>9</v>
      </c>
      <c r="H15" s="121">
        <v>0</v>
      </c>
      <c r="I15" s="121">
        <v>0</v>
      </c>
      <c r="J15" s="121">
        <v>0</v>
      </c>
      <c r="K15" s="121">
        <v>0</v>
      </c>
      <c r="L15" s="121">
        <v>0</v>
      </c>
      <c r="M15" s="121">
        <v>0</v>
      </c>
      <c r="N15" s="121">
        <v>0</v>
      </c>
      <c r="O15" s="121">
        <v>0</v>
      </c>
      <c r="P15" s="121">
        <v>0</v>
      </c>
      <c r="Q15" s="122"/>
      <c r="R15" s="121">
        <v>0</v>
      </c>
      <c r="S15" s="121">
        <v>0</v>
      </c>
      <c r="T15" s="121">
        <v>0</v>
      </c>
      <c r="U15" s="122">
        <v>0</v>
      </c>
      <c r="V15" s="122">
        <v>0</v>
      </c>
      <c r="W15" s="122">
        <v>0</v>
      </c>
      <c r="X15" s="125">
        <f t="shared" si="4"/>
        <v>0</v>
      </c>
      <c r="Y15" s="123">
        <f>'[1]SOCIE GFI'!Y14</f>
        <v>0</v>
      </c>
      <c r="Z15" s="125">
        <f t="shared" si="3"/>
        <v>0</v>
      </c>
    </row>
    <row r="16" spans="1:26" ht="28.5" customHeight="1" x14ac:dyDescent="0.2">
      <c r="A16" s="310" t="s">
        <v>410</v>
      </c>
      <c r="B16" s="310"/>
      <c r="C16" s="310"/>
      <c r="D16" s="310"/>
      <c r="E16" s="310"/>
      <c r="F16" s="310"/>
      <c r="G16" s="119">
        <v>10</v>
      </c>
      <c r="H16" s="121">
        <v>0</v>
      </c>
      <c r="I16" s="121">
        <v>0</v>
      </c>
      <c r="J16" s="121">
        <v>0</v>
      </c>
      <c r="K16" s="121">
        <v>0</v>
      </c>
      <c r="L16" s="121">
        <v>0</v>
      </c>
      <c r="M16" s="121">
        <v>0</v>
      </c>
      <c r="N16" s="121">
        <v>0</v>
      </c>
      <c r="O16" s="121">
        <v>0</v>
      </c>
      <c r="P16" s="121">
        <v>0</v>
      </c>
      <c r="Q16" s="121">
        <v>0</v>
      </c>
      <c r="R16" s="122">
        <v>0</v>
      </c>
      <c r="S16" s="122">
        <v>0</v>
      </c>
      <c r="T16" s="122">
        <v>0</v>
      </c>
      <c r="U16" s="122">
        <v>0</v>
      </c>
      <c r="V16" s="122">
        <v>0</v>
      </c>
      <c r="W16" s="122">
        <v>0</v>
      </c>
      <c r="X16" s="125">
        <f t="shared" si="4"/>
        <v>0</v>
      </c>
      <c r="Y16" s="123">
        <f>'[1]SOCIE GFI'!Y15</f>
        <v>0</v>
      </c>
      <c r="Z16" s="125">
        <f t="shared" si="3"/>
        <v>0</v>
      </c>
    </row>
    <row r="17" spans="1:26" ht="23.25" customHeight="1" x14ac:dyDescent="0.2">
      <c r="A17" s="310" t="s">
        <v>411</v>
      </c>
      <c r="B17" s="310"/>
      <c r="C17" s="310"/>
      <c r="D17" s="310"/>
      <c r="E17" s="310"/>
      <c r="F17" s="310"/>
      <c r="G17" s="119">
        <v>11</v>
      </c>
      <c r="H17" s="121">
        <v>0</v>
      </c>
      <c r="I17" s="121">
        <v>0</v>
      </c>
      <c r="J17" s="121">
        <v>0</v>
      </c>
      <c r="K17" s="121">
        <v>0</v>
      </c>
      <c r="L17" s="121">
        <v>0</v>
      </c>
      <c r="M17" s="121">
        <v>0</v>
      </c>
      <c r="N17" s="122">
        <v>0</v>
      </c>
      <c r="O17" s="122">
        <v>0</v>
      </c>
      <c r="P17" s="122">
        <v>0</v>
      </c>
      <c r="Q17" s="122">
        <v>0</v>
      </c>
      <c r="R17" s="122">
        <v>0</v>
      </c>
      <c r="S17" s="122">
        <v>0</v>
      </c>
      <c r="T17" s="122">
        <v>0</v>
      </c>
      <c r="U17" s="122">
        <v>0</v>
      </c>
      <c r="V17" s="122">
        <v>0</v>
      </c>
      <c r="W17" s="122">
        <v>0</v>
      </c>
      <c r="X17" s="125">
        <f t="shared" si="4"/>
        <v>0</v>
      </c>
      <c r="Y17" s="123">
        <f>'[1]SOCIE GFI'!Y16</f>
        <v>0</v>
      </c>
      <c r="Z17" s="125">
        <f t="shared" si="3"/>
        <v>0</v>
      </c>
    </row>
    <row r="18" spans="1:26" x14ac:dyDescent="0.2">
      <c r="A18" s="310" t="s">
        <v>412</v>
      </c>
      <c r="B18" s="310"/>
      <c r="C18" s="310"/>
      <c r="D18" s="310"/>
      <c r="E18" s="310"/>
      <c r="F18" s="310"/>
      <c r="G18" s="119">
        <v>12</v>
      </c>
      <c r="H18" s="121">
        <v>0</v>
      </c>
      <c r="I18" s="121">
        <v>0</v>
      </c>
      <c r="J18" s="121">
        <v>0</v>
      </c>
      <c r="K18" s="121">
        <v>0</v>
      </c>
      <c r="L18" s="121">
        <v>0</v>
      </c>
      <c r="M18" s="121">
        <v>0</v>
      </c>
      <c r="N18" s="122">
        <v>0</v>
      </c>
      <c r="O18" s="122">
        <v>0</v>
      </c>
      <c r="P18" s="122">
        <v>0</v>
      </c>
      <c r="Q18" s="122">
        <v>0</v>
      </c>
      <c r="R18" s="122">
        <v>0</v>
      </c>
      <c r="S18" s="122">
        <v>0</v>
      </c>
      <c r="T18" s="122">
        <v>0</v>
      </c>
      <c r="U18" s="122">
        <v>0</v>
      </c>
      <c r="V18" s="122">
        <v>0</v>
      </c>
      <c r="W18" s="122">
        <v>0</v>
      </c>
      <c r="X18" s="125">
        <f t="shared" si="4"/>
        <v>0</v>
      </c>
      <c r="Y18" s="123">
        <f>'[1]SOCIE GFI'!Y17</f>
        <v>0</v>
      </c>
      <c r="Z18" s="125">
        <f t="shared" si="3"/>
        <v>0</v>
      </c>
    </row>
    <row r="19" spans="1:26" x14ac:dyDescent="0.2">
      <c r="A19" s="310" t="s">
        <v>413</v>
      </c>
      <c r="B19" s="310"/>
      <c r="C19" s="310"/>
      <c r="D19" s="310"/>
      <c r="E19" s="310"/>
      <c r="F19" s="310"/>
      <c r="G19" s="119">
        <v>13</v>
      </c>
      <c r="H19" s="122">
        <v>0</v>
      </c>
      <c r="I19" s="122">
        <v>0</v>
      </c>
      <c r="J19" s="122">
        <v>0</v>
      </c>
      <c r="K19" s="122">
        <v>-67273</v>
      </c>
      <c r="L19" s="122">
        <v>-336462</v>
      </c>
      <c r="M19" s="122">
        <v>0</v>
      </c>
      <c r="N19" s="122">
        <v>0</v>
      </c>
      <c r="O19" s="122">
        <v>0</v>
      </c>
      <c r="P19" s="122">
        <v>0</v>
      </c>
      <c r="Q19" s="122">
        <v>0</v>
      </c>
      <c r="R19" s="122">
        <v>0</v>
      </c>
      <c r="S19" s="122">
        <v>0</v>
      </c>
      <c r="T19" s="122">
        <v>0</v>
      </c>
      <c r="U19" s="122">
        <v>0</v>
      </c>
      <c r="V19" s="122">
        <v>-9797</v>
      </c>
      <c r="W19" s="122">
        <v>0</v>
      </c>
      <c r="X19" s="125">
        <f t="shared" si="4"/>
        <v>259392</v>
      </c>
      <c r="Y19" s="123">
        <f>'[1]SOCIE GFI'!Y18</f>
        <v>0</v>
      </c>
      <c r="Z19" s="125">
        <f t="shared" si="3"/>
        <v>259392</v>
      </c>
    </row>
    <row r="20" spans="1:26" x14ac:dyDescent="0.2">
      <c r="A20" s="310" t="s">
        <v>414</v>
      </c>
      <c r="B20" s="310"/>
      <c r="C20" s="310"/>
      <c r="D20" s="310"/>
      <c r="E20" s="310"/>
      <c r="F20" s="310"/>
      <c r="G20" s="119">
        <v>14</v>
      </c>
      <c r="H20" s="121">
        <v>0</v>
      </c>
      <c r="I20" s="121">
        <v>0</v>
      </c>
      <c r="J20" s="121">
        <v>0</v>
      </c>
      <c r="K20" s="121">
        <v>0</v>
      </c>
      <c r="L20" s="121">
        <v>0</v>
      </c>
      <c r="M20" s="121">
        <v>0</v>
      </c>
      <c r="N20" s="122">
        <v>0</v>
      </c>
      <c r="O20" s="122">
        <v>0</v>
      </c>
      <c r="P20" s="122">
        <v>0</v>
      </c>
      <c r="Q20" s="122">
        <v>0</v>
      </c>
      <c r="R20" s="122">
        <v>0</v>
      </c>
      <c r="S20" s="122">
        <v>0</v>
      </c>
      <c r="T20" s="122">
        <v>0</v>
      </c>
      <c r="U20" s="122">
        <v>0</v>
      </c>
      <c r="V20" s="122">
        <v>0</v>
      </c>
      <c r="W20" s="122">
        <v>0</v>
      </c>
      <c r="X20" s="125">
        <f t="shared" si="4"/>
        <v>0</v>
      </c>
      <c r="Y20" s="123">
        <f>'[1]SOCIE GFI'!Y19</f>
        <v>0</v>
      </c>
      <c r="Z20" s="125">
        <f t="shared" si="3"/>
        <v>0</v>
      </c>
    </row>
    <row r="21" spans="1:26" ht="30.75" customHeight="1" x14ac:dyDescent="0.2">
      <c r="A21" s="310" t="s">
        <v>415</v>
      </c>
      <c r="B21" s="310"/>
      <c r="C21" s="310"/>
      <c r="D21" s="310"/>
      <c r="E21" s="310"/>
      <c r="F21" s="310"/>
      <c r="G21" s="119">
        <v>15</v>
      </c>
      <c r="H21" s="122">
        <v>0</v>
      </c>
      <c r="I21" s="122">
        <v>0</v>
      </c>
      <c r="J21" s="122">
        <v>0</v>
      </c>
      <c r="K21" s="122">
        <v>0</v>
      </c>
      <c r="L21" s="122">
        <v>0</v>
      </c>
      <c r="M21" s="122">
        <v>0</v>
      </c>
      <c r="N21" s="122">
        <v>0</v>
      </c>
      <c r="O21" s="122">
        <v>0</v>
      </c>
      <c r="P21" s="122">
        <v>0</v>
      </c>
      <c r="Q21" s="122">
        <v>0</v>
      </c>
      <c r="R21" s="122">
        <v>0</v>
      </c>
      <c r="S21" s="122">
        <v>0</v>
      </c>
      <c r="T21" s="122">
        <v>0</v>
      </c>
      <c r="U21" s="122">
        <v>0</v>
      </c>
      <c r="V21" s="122">
        <v>0</v>
      </c>
      <c r="W21" s="122">
        <v>0</v>
      </c>
      <c r="X21" s="125">
        <f t="shared" si="4"/>
        <v>0</v>
      </c>
      <c r="Y21" s="123">
        <f>'[1]SOCIE GFI'!Y20</f>
        <v>0</v>
      </c>
      <c r="Z21" s="125">
        <f t="shared" si="3"/>
        <v>0</v>
      </c>
    </row>
    <row r="22" spans="1:26" ht="28.5" customHeight="1" x14ac:dyDescent="0.2">
      <c r="A22" s="310" t="s">
        <v>416</v>
      </c>
      <c r="B22" s="310"/>
      <c r="C22" s="310"/>
      <c r="D22" s="310"/>
      <c r="E22" s="310"/>
      <c r="F22" s="310"/>
      <c r="G22" s="119">
        <v>16</v>
      </c>
      <c r="H22" s="122">
        <v>0</v>
      </c>
      <c r="I22" s="122">
        <v>0</v>
      </c>
      <c r="J22" s="122">
        <v>0</v>
      </c>
      <c r="K22" s="122">
        <v>0</v>
      </c>
      <c r="L22" s="122">
        <v>0</v>
      </c>
      <c r="M22" s="122">
        <v>0</v>
      </c>
      <c r="N22" s="122">
        <v>0</v>
      </c>
      <c r="O22" s="122">
        <v>0</v>
      </c>
      <c r="P22" s="122">
        <v>0</v>
      </c>
      <c r="Q22" s="122">
        <v>0</v>
      </c>
      <c r="R22" s="122">
        <v>0</v>
      </c>
      <c r="S22" s="122">
        <v>0</v>
      </c>
      <c r="T22" s="122">
        <v>0</v>
      </c>
      <c r="U22" s="122">
        <v>0</v>
      </c>
      <c r="V22" s="122">
        <v>0</v>
      </c>
      <c r="W22" s="122">
        <v>0</v>
      </c>
      <c r="X22" s="125">
        <f t="shared" si="4"/>
        <v>0</v>
      </c>
      <c r="Y22" s="123">
        <f>'[1]SOCIE GFI'!Y21</f>
        <v>0</v>
      </c>
      <c r="Z22" s="125">
        <f t="shared" si="3"/>
        <v>0</v>
      </c>
    </row>
    <row r="23" spans="1:26" ht="26.25" customHeight="1" x14ac:dyDescent="0.2">
      <c r="A23" s="310" t="s">
        <v>417</v>
      </c>
      <c r="B23" s="310"/>
      <c r="C23" s="310"/>
      <c r="D23" s="310"/>
      <c r="E23" s="310"/>
      <c r="F23" s="310"/>
      <c r="G23" s="119">
        <v>17</v>
      </c>
      <c r="H23" s="122">
        <v>0</v>
      </c>
      <c r="I23" s="122">
        <v>0</v>
      </c>
      <c r="J23" s="122">
        <v>0</v>
      </c>
      <c r="K23" s="122">
        <v>0</v>
      </c>
      <c r="L23" s="122">
        <v>0</v>
      </c>
      <c r="M23" s="122">
        <v>0</v>
      </c>
      <c r="N23" s="122">
        <v>0</v>
      </c>
      <c r="O23" s="122">
        <v>0</v>
      </c>
      <c r="P23" s="122">
        <v>0</v>
      </c>
      <c r="Q23" s="122">
        <v>0</v>
      </c>
      <c r="R23" s="122">
        <v>0</v>
      </c>
      <c r="S23" s="122">
        <v>0</v>
      </c>
      <c r="T23" s="122">
        <v>0</v>
      </c>
      <c r="U23" s="122">
        <v>0</v>
      </c>
      <c r="V23" s="122">
        <v>0</v>
      </c>
      <c r="W23" s="122">
        <v>0</v>
      </c>
      <c r="X23" s="125">
        <f t="shared" si="4"/>
        <v>0</v>
      </c>
      <c r="Y23" s="123">
        <f>'[1]SOCIE GFI'!Y22</f>
        <v>0</v>
      </c>
      <c r="Z23" s="125">
        <f t="shared" si="3"/>
        <v>0</v>
      </c>
    </row>
    <row r="24" spans="1:26" x14ac:dyDescent="0.2">
      <c r="A24" s="310" t="s">
        <v>418</v>
      </c>
      <c r="B24" s="310"/>
      <c r="C24" s="310"/>
      <c r="D24" s="310"/>
      <c r="E24" s="310"/>
      <c r="F24" s="310"/>
      <c r="G24" s="119">
        <v>18</v>
      </c>
      <c r="H24" s="122">
        <v>0</v>
      </c>
      <c r="I24" s="122">
        <v>0</v>
      </c>
      <c r="J24" s="122">
        <v>0</v>
      </c>
      <c r="K24" s="122">
        <v>0</v>
      </c>
      <c r="L24" s="122">
        <v>269189</v>
      </c>
      <c r="M24" s="122">
        <v>0</v>
      </c>
      <c r="N24" s="122">
        <v>0</v>
      </c>
      <c r="O24" s="122">
        <v>0</v>
      </c>
      <c r="P24" s="122">
        <v>0</v>
      </c>
      <c r="Q24" s="122">
        <v>0</v>
      </c>
      <c r="R24" s="122">
        <v>0</v>
      </c>
      <c r="S24" s="122">
        <v>0</v>
      </c>
      <c r="T24" s="122">
        <v>0</v>
      </c>
      <c r="U24" s="122">
        <v>0</v>
      </c>
      <c r="V24" s="122">
        <v>0</v>
      </c>
      <c r="W24" s="122">
        <v>0</v>
      </c>
      <c r="X24" s="125">
        <f t="shared" si="4"/>
        <v>-269189</v>
      </c>
      <c r="Y24" s="123">
        <f>'[1]SOCIE GFI'!Y23</f>
        <v>0</v>
      </c>
      <c r="Z24" s="125">
        <f t="shared" si="3"/>
        <v>-269189</v>
      </c>
    </row>
    <row r="25" spans="1:26" x14ac:dyDescent="0.2">
      <c r="A25" s="310" t="s">
        <v>419</v>
      </c>
      <c r="B25" s="310"/>
      <c r="C25" s="310"/>
      <c r="D25" s="310"/>
      <c r="E25" s="310"/>
      <c r="F25" s="310"/>
      <c r="G25" s="119">
        <v>19</v>
      </c>
      <c r="H25" s="122">
        <v>0</v>
      </c>
      <c r="I25" s="122">
        <v>0</v>
      </c>
      <c r="J25" s="122">
        <v>0</v>
      </c>
      <c r="K25" s="122">
        <v>0</v>
      </c>
      <c r="L25" s="122">
        <v>0</v>
      </c>
      <c r="M25" s="122">
        <v>0</v>
      </c>
      <c r="N25" s="122">
        <v>0</v>
      </c>
      <c r="O25" s="122">
        <v>0</v>
      </c>
      <c r="P25" s="122">
        <v>0</v>
      </c>
      <c r="Q25" s="122">
        <v>0</v>
      </c>
      <c r="R25" s="122">
        <v>0</v>
      </c>
      <c r="S25" s="122">
        <v>0</v>
      </c>
      <c r="T25" s="122">
        <v>0</v>
      </c>
      <c r="U25" s="122">
        <v>0</v>
      </c>
      <c r="V25" s="122">
        <v>0</v>
      </c>
      <c r="W25" s="122">
        <v>0</v>
      </c>
      <c r="X25" s="125">
        <f t="shared" si="4"/>
        <v>0</v>
      </c>
      <c r="Y25" s="123">
        <f>'[1]SOCIE GFI'!Y24</f>
        <v>0</v>
      </c>
      <c r="Z25" s="125">
        <f t="shared" si="3"/>
        <v>0</v>
      </c>
    </row>
    <row r="26" spans="1:26" ht="12.75" customHeight="1" x14ac:dyDescent="0.2">
      <c r="A26" s="310" t="s">
        <v>420</v>
      </c>
      <c r="B26" s="310"/>
      <c r="C26" s="310"/>
      <c r="D26" s="310"/>
      <c r="E26" s="310"/>
      <c r="F26" s="310"/>
      <c r="G26" s="119">
        <v>20</v>
      </c>
      <c r="H26" s="122">
        <v>0</v>
      </c>
      <c r="I26" s="122">
        <v>0</v>
      </c>
      <c r="J26" s="122">
        <v>0</v>
      </c>
      <c r="K26" s="122">
        <v>0</v>
      </c>
      <c r="L26" s="122">
        <v>0</v>
      </c>
      <c r="M26" s="122">
        <v>0</v>
      </c>
      <c r="N26" s="122">
        <v>0</v>
      </c>
      <c r="O26" s="122">
        <v>0</v>
      </c>
      <c r="P26" s="122">
        <v>0</v>
      </c>
      <c r="Q26" s="122">
        <v>0</v>
      </c>
      <c r="R26" s="122">
        <v>0</v>
      </c>
      <c r="S26" s="122">
        <v>0</v>
      </c>
      <c r="T26" s="122">
        <v>0</v>
      </c>
      <c r="U26" s="122">
        <v>0</v>
      </c>
      <c r="V26" s="122">
        <v>-4542957</v>
      </c>
      <c r="W26" s="122">
        <v>0</v>
      </c>
      <c r="X26" s="125">
        <f t="shared" si="4"/>
        <v>-4542957</v>
      </c>
      <c r="Y26" s="123">
        <f>'[1]SOCIE GFI'!Y25</f>
        <v>0</v>
      </c>
      <c r="Z26" s="125">
        <f t="shared" si="3"/>
        <v>-4542957</v>
      </c>
    </row>
    <row r="27" spans="1:26" ht="12.75" customHeight="1" x14ac:dyDescent="0.2">
      <c r="A27" s="310" t="s">
        <v>421</v>
      </c>
      <c r="B27" s="310"/>
      <c r="C27" s="310"/>
      <c r="D27" s="310"/>
      <c r="E27" s="310"/>
      <c r="F27" s="310"/>
      <c r="G27" s="119">
        <v>21</v>
      </c>
      <c r="H27" s="122">
        <v>0</v>
      </c>
      <c r="I27" s="122">
        <v>0</v>
      </c>
      <c r="J27" s="122">
        <v>0</v>
      </c>
      <c r="K27" s="122">
        <v>0</v>
      </c>
      <c r="L27" s="122">
        <v>0</v>
      </c>
      <c r="M27" s="122">
        <v>0</v>
      </c>
      <c r="N27" s="122">
        <v>0</v>
      </c>
      <c r="O27" s="122">
        <v>0</v>
      </c>
      <c r="P27" s="122">
        <v>0</v>
      </c>
      <c r="Q27" s="122">
        <v>0</v>
      </c>
      <c r="R27" s="122">
        <v>0</v>
      </c>
      <c r="S27" s="122">
        <v>0</v>
      </c>
      <c r="T27" s="122">
        <v>0</v>
      </c>
      <c r="U27" s="122">
        <v>0</v>
      </c>
      <c r="V27" s="122">
        <v>0</v>
      </c>
      <c r="W27" s="122">
        <v>0</v>
      </c>
      <c r="X27" s="125">
        <f t="shared" si="4"/>
        <v>0</v>
      </c>
      <c r="Y27" s="123">
        <f>'[1]SOCIE GFI'!Y26</f>
        <v>0</v>
      </c>
      <c r="Z27" s="125">
        <f t="shared" si="3"/>
        <v>0</v>
      </c>
    </row>
    <row r="28" spans="1:26" ht="12.75" customHeight="1" x14ac:dyDescent="0.2">
      <c r="A28" s="310" t="s">
        <v>422</v>
      </c>
      <c r="B28" s="310"/>
      <c r="C28" s="310"/>
      <c r="D28" s="310"/>
      <c r="E28" s="310"/>
      <c r="F28" s="310"/>
      <c r="G28" s="119">
        <v>22</v>
      </c>
      <c r="H28" s="122">
        <v>0</v>
      </c>
      <c r="I28" s="122">
        <v>0</v>
      </c>
      <c r="J28" s="122">
        <v>276819</v>
      </c>
      <c r="K28" s="122">
        <v>0</v>
      </c>
      <c r="L28" s="122">
        <v>0</v>
      </c>
      <c r="M28" s="122">
        <v>0</v>
      </c>
      <c r="N28" s="122">
        <v>0</v>
      </c>
      <c r="O28" s="122">
        <v>0</v>
      </c>
      <c r="P28" s="122">
        <v>0</v>
      </c>
      <c r="Q28" s="122">
        <v>0</v>
      </c>
      <c r="R28" s="122">
        <v>0</v>
      </c>
      <c r="S28" s="122">
        <v>0</v>
      </c>
      <c r="T28" s="122">
        <v>0</v>
      </c>
      <c r="U28" s="122">
        <v>0</v>
      </c>
      <c r="V28" s="122">
        <v>9007781</v>
      </c>
      <c r="W28" s="122">
        <v>-9284600</v>
      </c>
      <c r="X28" s="125">
        <f t="shared" si="4"/>
        <v>0</v>
      </c>
      <c r="Y28" s="123">
        <f>'[1]SOCIE GFI'!Y27</f>
        <v>0</v>
      </c>
      <c r="Z28" s="125">
        <f t="shared" si="3"/>
        <v>0</v>
      </c>
    </row>
    <row r="29" spans="1:26" ht="12.75" customHeight="1" x14ac:dyDescent="0.2">
      <c r="A29" s="310" t="s">
        <v>423</v>
      </c>
      <c r="B29" s="310"/>
      <c r="C29" s="310"/>
      <c r="D29" s="310"/>
      <c r="E29" s="310"/>
      <c r="F29" s="310"/>
      <c r="G29" s="119">
        <v>23</v>
      </c>
      <c r="H29" s="122">
        <v>0</v>
      </c>
      <c r="I29" s="122">
        <v>0</v>
      </c>
      <c r="J29" s="122">
        <v>0</v>
      </c>
      <c r="K29" s="122">
        <v>0</v>
      </c>
      <c r="L29" s="122">
        <v>0</v>
      </c>
      <c r="M29" s="122">
        <v>0</v>
      </c>
      <c r="N29" s="122">
        <v>0</v>
      </c>
      <c r="O29" s="122">
        <v>0</v>
      </c>
      <c r="P29" s="122">
        <v>0</v>
      </c>
      <c r="Q29" s="122">
        <v>0</v>
      </c>
      <c r="R29" s="122">
        <v>0</v>
      </c>
      <c r="S29" s="122">
        <v>0</v>
      </c>
      <c r="T29" s="122">
        <v>0</v>
      </c>
      <c r="U29" s="122">
        <v>0</v>
      </c>
      <c r="V29" s="122">
        <v>0</v>
      </c>
      <c r="W29" s="122">
        <v>0</v>
      </c>
      <c r="X29" s="125">
        <f t="shared" si="4"/>
        <v>0</v>
      </c>
      <c r="Y29" s="123">
        <f>'[1]SOCIE GFI'!Y28</f>
        <v>0</v>
      </c>
      <c r="Z29" s="125">
        <f t="shared" si="3"/>
        <v>0</v>
      </c>
    </row>
    <row r="30" spans="1:26" ht="21.75" customHeight="1" x14ac:dyDescent="0.2">
      <c r="A30" s="311" t="s">
        <v>424</v>
      </c>
      <c r="B30" s="311"/>
      <c r="C30" s="311"/>
      <c r="D30" s="311"/>
      <c r="E30" s="311"/>
      <c r="F30" s="311"/>
      <c r="G30" s="120">
        <v>24</v>
      </c>
      <c r="H30" s="125">
        <f>SUM(H10:H29)</f>
        <v>26215395</v>
      </c>
      <c r="I30" s="125">
        <f t="shared" ref="I30:Z30" si="5">SUM(I10:I29)</f>
        <v>24505176</v>
      </c>
      <c r="J30" s="125">
        <f t="shared" si="5"/>
        <v>1046266</v>
      </c>
      <c r="K30" s="125">
        <f t="shared" si="5"/>
        <v>59136</v>
      </c>
      <c r="L30" s="125">
        <f t="shared" si="5"/>
        <v>59136</v>
      </c>
      <c r="M30" s="125">
        <f t="shared" si="5"/>
        <v>0</v>
      </c>
      <c r="N30" s="125">
        <f t="shared" si="5"/>
        <v>0</v>
      </c>
      <c r="O30" s="125">
        <f t="shared" si="5"/>
        <v>0</v>
      </c>
      <c r="P30" s="125">
        <f t="shared" si="5"/>
        <v>0</v>
      </c>
      <c r="Q30" s="125">
        <f t="shared" si="5"/>
        <v>0</v>
      </c>
      <c r="R30" s="125">
        <f t="shared" si="5"/>
        <v>0</v>
      </c>
      <c r="S30" s="125">
        <f t="shared" si="5"/>
        <v>0</v>
      </c>
      <c r="T30" s="125">
        <f t="shared" si="5"/>
        <v>0</v>
      </c>
      <c r="U30" s="125">
        <f t="shared" si="5"/>
        <v>0</v>
      </c>
      <c r="V30" s="125">
        <f t="shared" si="5"/>
        <v>19126974</v>
      </c>
      <c r="W30" s="125">
        <f t="shared" si="5"/>
        <v>11314905</v>
      </c>
      <c r="X30" s="125">
        <f>SUM(X10:X29)</f>
        <v>82208716</v>
      </c>
      <c r="Y30" s="125">
        <f t="shared" si="5"/>
        <v>-100778</v>
      </c>
      <c r="Z30" s="125">
        <f t="shared" si="5"/>
        <v>82107938</v>
      </c>
    </row>
    <row r="31" spans="1:26" x14ac:dyDescent="0.2">
      <c r="A31" s="312" t="s">
        <v>425</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c r="Z31" s="313"/>
    </row>
    <row r="32" spans="1:26" ht="36.75" customHeight="1" x14ac:dyDescent="0.2">
      <c r="A32" s="309" t="s">
        <v>426</v>
      </c>
      <c r="B32" s="309"/>
      <c r="C32" s="309"/>
      <c r="D32" s="309"/>
      <c r="E32" s="309"/>
      <c r="F32" s="309"/>
      <c r="G32" s="120">
        <v>25</v>
      </c>
      <c r="H32" s="125">
        <f>SUM(H12:H20)</f>
        <v>0</v>
      </c>
      <c r="I32" s="125">
        <f t="shared" ref="I32:Z32" si="6">SUM(I12:I20)</f>
        <v>0</v>
      </c>
      <c r="J32" s="125">
        <f t="shared" si="6"/>
        <v>0</v>
      </c>
      <c r="K32" s="125">
        <f t="shared" si="6"/>
        <v>-67273</v>
      </c>
      <c r="L32" s="125">
        <f t="shared" si="6"/>
        <v>-336462</v>
      </c>
      <c r="M32" s="125">
        <f t="shared" si="6"/>
        <v>0</v>
      </c>
      <c r="N32" s="125">
        <f t="shared" si="6"/>
        <v>0</v>
      </c>
      <c r="O32" s="125">
        <f t="shared" si="6"/>
        <v>0</v>
      </c>
      <c r="P32" s="125">
        <f t="shared" si="6"/>
        <v>0</v>
      </c>
      <c r="Q32" s="125">
        <f t="shared" si="6"/>
        <v>0</v>
      </c>
      <c r="R32" s="125">
        <f t="shared" si="6"/>
        <v>0</v>
      </c>
      <c r="S32" s="125">
        <f t="shared" ref="S32:T32" si="7">SUM(S12:S20)</f>
        <v>0</v>
      </c>
      <c r="T32" s="125">
        <f t="shared" si="7"/>
        <v>0</v>
      </c>
      <c r="U32" s="125">
        <f t="shared" ref="U32" si="8">SUM(U12:U20)</f>
        <v>0</v>
      </c>
      <c r="V32" s="125">
        <f t="shared" si="6"/>
        <v>-9797</v>
      </c>
      <c r="W32" s="125">
        <f t="shared" si="6"/>
        <v>0</v>
      </c>
      <c r="X32" s="125">
        <f>SUM(X12:X20)</f>
        <v>259392</v>
      </c>
      <c r="Y32" s="125">
        <f t="shared" si="6"/>
        <v>0</v>
      </c>
      <c r="Z32" s="125">
        <f t="shared" si="6"/>
        <v>259392</v>
      </c>
    </row>
    <row r="33" spans="1:26" ht="31.5" customHeight="1" x14ac:dyDescent="0.2">
      <c r="A33" s="309" t="s">
        <v>427</v>
      </c>
      <c r="B33" s="309"/>
      <c r="C33" s="309"/>
      <c r="D33" s="309"/>
      <c r="E33" s="309"/>
      <c r="F33" s="309"/>
      <c r="G33" s="120">
        <v>26</v>
      </c>
      <c r="H33" s="125">
        <f>H11+H32</f>
        <v>0</v>
      </c>
      <c r="I33" s="125">
        <f t="shared" ref="I33:Z33" si="9">I11+I32</f>
        <v>0</v>
      </c>
      <c r="J33" s="125">
        <f t="shared" si="9"/>
        <v>0</v>
      </c>
      <c r="K33" s="125">
        <f t="shared" si="9"/>
        <v>-67273</v>
      </c>
      <c r="L33" s="125">
        <f t="shared" si="9"/>
        <v>-336462</v>
      </c>
      <c r="M33" s="125">
        <f t="shared" si="9"/>
        <v>0</v>
      </c>
      <c r="N33" s="125">
        <f t="shared" si="9"/>
        <v>0</v>
      </c>
      <c r="O33" s="125">
        <f t="shared" si="9"/>
        <v>0</v>
      </c>
      <c r="P33" s="125">
        <f t="shared" si="9"/>
        <v>0</v>
      </c>
      <c r="Q33" s="125">
        <f t="shared" si="9"/>
        <v>0</v>
      </c>
      <c r="R33" s="125">
        <f t="shared" si="9"/>
        <v>0</v>
      </c>
      <c r="S33" s="125">
        <f t="shared" ref="S33:T33" si="10">S11+S32</f>
        <v>0</v>
      </c>
      <c r="T33" s="125">
        <f t="shared" si="10"/>
        <v>0</v>
      </c>
      <c r="U33" s="125">
        <f t="shared" ref="U33" si="11">U11+U32</f>
        <v>0</v>
      </c>
      <c r="V33" s="125">
        <f t="shared" si="9"/>
        <v>-9797</v>
      </c>
      <c r="W33" s="125">
        <f t="shared" si="9"/>
        <v>11314905</v>
      </c>
      <c r="X33" s="125">
        <f>X11+X32</f>
        <v>11574297</v>
      </c>
      <c r="Y33" s="125">
        <f t="shared" si="9"/>
        <v>-34508</v>
      </c>
      <c r="Z33" s="125">
        <f t="shared" si="9"/>
        <v>11539789</v>
      </c>
    </row>
    <row r="34" spans="1:26" ht="30.75" customHeight="1" x14ac:dyDescent="0.2">
      <c r="A34" s="309" t="s">
        <v>428</v>
      </c>
      <c r="B34" s="309"/>
      <c r="C34" s="309"/>
      <c r="D34" s="309"/>
      <c r="E34" s="309"/>
      <c r="F34" s="309"/>
      <c r="G34" s="120">
        <v>27</v>
      </c>
      <c r="H34" s="125">
        <f>SUM(H21:H29)</f>
        <v>0</v>
      </c>
      <c r="I34" s="125">
        <f t="shared" ref="I34:Z34" si="12">SUM(I21:I29)</f>
        <v>0</v>
      </c>
      <c r="J34" s="125">
        <f t="shared" si="12"/>
        <v>276819</v>
      </c>
      <c r="K34" s="125">
        <f t="shared" si="12"/>
        <v>0</v>
      </c>
      <c r="L34" s="125">
        <f t="shared" si="12"/>
        <v>269189</v>
      </c>
      <c r="M34" s="125">
        <f t="shared" si="12"/>
        <v>0</v>
      </c>
      <c r="N34" s="125">
        <f t="shared" si="12"/>
        <v>0</v>
      </c>
      <c r="O34" s="125">
        <f t="shared" si="12"/>
        <v>0</v>
      </c>
      <c r="P34" s="125">
        <f t="shared" si="12"/>
        <v>0</v>
      </c>
      <c r="Q34" s="125">
        <f t="shared" si="12"/>
        <v>0</v>
      </c>
      <c r="R34" s="125">
        <f t="shared" si="12"/>
        <v>0</v>
      </c>
      <c r="S34" s="125">
        <f t="shared" ref="S34:T34" si="13">SUM(S21:S29)</f>
        <v>0</v>
      </c>
      <c r="T34" s="125">
        <f t="shared" si="13"/>
        <v>0</v>
      </c>
      <c r="U34" s="125">
        <f t="shared" ref="U34" si="14">SUM(U21:U29)</f>
        <v>0</v>
      </c>
      <c r="V34" s="125">
        <f t="shared" si="12"/>
        <v>4464824</v>
      </c>
      <c r="W34" s="125">
        <f t="shared" si="12"/>
        <v>-9284600</v>
      </c>
      <c r="X34" s="125">
        <f>SUM(X21:X29)</f>
        <v>-4812146</v>
      </c>
      <c r="Y34" s="125">
        <f t="shared" si="12"/>
        <v>0</v>
      </c>
      <c r="Z34" s="125">
        <f t="shared" si="12"/>
        <v>-4812146</v>
      </c>
    </row>
    <row r="35" spans="1:26" x14ac:dyDescent="0.2">
      <c r="A35" s="312" t="s">
        <v>164</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row>
    <row r="36" spans="1:26" ht="12.75" customHeight="1" x14ac:dyDescent="0.2">
      <c r="A36" s="315" t="s">
        <v>429</v>
      </c>
      <c r="B36" s="315"/>
      <c r="C36" s="315"/>
      <c r="D36" s="315"/>
      <c r="E36" s="315"/>
      <c r="F36" s="315"/>
      <c r="G36" s="119">
        <v>28</v>
      </c>
      <c r="H36" s="123">
        <v>26215395</v>
      </c>
      <c r="I36" s="123">
        <v>24505176</v>
      </c>
      <c r="J36" s="123">
        <v>1046266</v>
      </c>
      <c r="K36" s="123">
        <v>59136</v>
      </c>
      <c r="L36" s="123">
        <v>59136</v>
      </c>
      <c r="M36" s="123">
        <v>0</v>
      </c>
      <c r="N36" s="123">
        <v>0</v>
      </c>
      <c r="O36" s="123">
        <v>0</v>
      </c>
      <c r="P36" s="123">
        <v>0</v>
      </c>
      <c r="Q36" s="123">
        <v>0</v>
      </c>
      <c r="R36" s="123">
        <v>0</v>
      </c>
      <c r="S36" s="123">
        <v>0</v>
      </c>
      <c r="T36" s="123">
        <v>0</v>
      </c>
      <c r="U36" s="123">
        <v>0</v>
      </c>
      <c r="V36" s="123">
        <v>19126974</v>
      </c>
      <c r="W36" s="123">
        <v>11314905</v>
      </c>
      <c r="X36" s="124">
        <f>H36+I36+J36+K36-L36+M36+N36+O36+P36+Q36+R36+V36+W36+S36+T36+U36</f>
        <v>82208716</v>
      </c>
      <c r="Y36" s="123">
        <v>-100778</v>
      </c>
      <c r="Z36" s="124">
        <f t="shared" ref="Z36:Z38" si="15">X36+Y36</f>
        <v>82107938</v>
      </c>
    </row>
    <row r="37" spans="1:26" ht="12.75" customHeight="1" x14ac:dyDescent="0.2">
      <c r="A37" s="310" t="s">
        <v>402</v>
      </c>
      <c r="B37" s="310"/>
      <c r="C37" s="310"/>
      <c r="D37" s="310"/>
      <c r="E37" s="310"/>
      <c r="F37" s="310"/>
      <c r="G37" s="119">
        <v>29</v>
      </c>
      <c r="H37" s="123">
        <v>0</v>
      </c>
      <c r="I37" s="123">
        <v>0</v>
      </c>
      <c r="J37" s="123">
        <v>0</v>
      </c>
      <c r="K37" s="123">
        <v>0</v>
      </c>
      <c r="L37" s="123">
        <v>0</v>
      </c>
      <c r="M37" s="123">
        <v>0</v>
      </c>
      <c r="N37" s="123">
        <v>0</v>
      </c>
      <c r="O37" s="123">
        <v>0</v>
      </c>
      <c r="P37" s="123">
        <v>0</v>
      </c>
      <c r="Q37" s="123">
        <v>0</v>
      </c>
      <c r="R37" s="123">
        <v>0</v>
      </c>
      <c r="S37" s="123">
        <v>0</v>
      </c>
      <c r="T37" s="123">
        <v>0</v>
      </c>
      <c r="U37" s="123">
        <v>0</v>
      </c>
      <c r="V37" s="123">
        <v>0</v>
      </c>
      <c r="W37" s="123">
        <v>0</v>
      </c>
      <c r="X37" s="124">
        <f t="shared" ref="X37:X38" si="16">H37+I37+J37+K37-L37+M37+N37+O37+P37+Q37+R37+V37+W37+S37+T37+U37</f>
        <v>0</v>
      </c>
      <c r="Y37" s="123">
        <v>0</v>
      </c>
      <c r="Z37" s="124">
        <f t="shared" si="15"/>
        <v>0</v>
      </c>
    </row>
    <row r="38" spans="1:26" ht="12.75" customHeight="1" x14ac:dyDescent="0.2">
      <c r="A38" s="310" t="s">
        <v>403</v>
      </c>
      <c r="B38" s="310"/>
      <c r="C38" s="310"/>
      <c r="D38" s="310"/>
      <c r="E38" s="310"/>
      <c r="F38" s="310"/>
      <c r="G38" s="119">
        <v>30</v>
      </c>
      <c r="H38" s="123">
        <v>0</v>
      </c>
      <c r="I38" s="123">
        <v>0</v>
      </c>
      <c r="J38" s="123">
        <v>0</v>
      </c>
      <c r="K38" s="123">
        <v>0</v>
      </c>
      <c r="L38" s="123">
        <v>0</v>
      </c>
      <c r="M38" s="123">
        <v>0</v>
      </c>
      <c r="N38" s="123">
        <v>0</v>
      </c>
      <c r="O38" s="123">
        <v>0</v>
      </c>
      <c r="P38" s="123">
        <v>0</v>
      </c>
      <c r="Q38" s="123">
        <v>0</v>
      </c>
      <c r="R38" s="123">
        <v>0</v>
      </c>
      <c r="S38" s="123">
        <v>0</v>
      </c>
      <c r="T38" s="123">
        <v>0</v>
      </c>
      <c r="U38" s="123">
        <v>0</v>
      </c>
      <c r="V38" s="123">
        <v>0</v>
      </c>
      <c r="W38" s="123">
        <v>0</v>
      </c>
      <c r="X38" s="124">
        <f t="shared" si="16"/>
        <v>0</v>
      </c>
      <c r="Y38" s="123">
        <v>0</v>
      </c>
      <c r="Z38" s="124">
        <f t="shared" si="15"/>
        <v>0</v>
      </c>
    </row>
    <row r="39" spans="1:26" ht="25.5" customHeight="1" x14ac:dyDescent="0.2">
      <c r="A39" s="311" t="s">
        <v>430</v>
      </c>
      <c r="B39" s="311"/>
      <c r="C39" s="311"/>
      <c r="D39" s="311"/>
      <c r="E39" s="311"/>
      <c r="F39" s="311"/>
      <c r="G39" s="120">
        <v>31</v>
      </c>
      <c r="H39" s="125">
        <f>H36+H37+H38</f>
        <v>26215395</v>
      </c>
      <c r="I39" s="125">
        <f t="shared" ref="I39:Z39" si="17">I36+I37+I38</f>
        <v>24505176</v>
      </c>
      <c r="J39" s="125">
        <f t="shared" si="17"/>
        <v>1046266</v>
      </c>
      <c r="K39" s="125">
        <f t="shared" si="17"/>
        <v>59136</v>
      </c>
      <c r="L39" s="125">
        <f t="shared" si="17"/>
        <v>59136</v>
      </c>
      <c r="M39" s="125">
        <f t="shared" si="17"/>
        <v>0</v>
      </c>
      <c r="N39" s="125">
        <f t="shared" si="17"/>
        <v>0</v>
      </c>
      <c r="O39" s="125">
        <f t="shared" si="17"/>
        <v>0</v>
      </c>
      <c r="P39" s="125">
        <f t="shared" si="17"/>
        <v>0</v>
      </c>
      <c r="Q39" s="125">
        <f t="shared" si="17"/>
        <v>0</v>
      </c>
      <c r="R39" s="125">
        <f t="shared" si="17"/>
        <v>0</v>
      </c>
      <c r="S39" s="125">
        <f t="shared" si="17"/>
        <v>0</v>
      </c>
      <c r="T39" s="125">
        <f t="shared" si="17"/>
        <v>0</v>
      </c>
      <c r="U39" s="125">
        <f t="shared" si="17"/>
        <v>0</v>
      </c>
      <c r="V39" s="125">
        <f t="shared" si="17"/>
        <v>19126974</v>
      </c>
      <c r="W39" s="125">
        <f t="shared" si="17"/>
        <v>11314905</v>
      </c>
      <c r="X39" s="125">
        <f>X36+X37+X38</f>
        <v>82208716</v>
      </c>
      <c r="Y39" s="125">
        <f t="shared" si="17"/>
        <v>-100778</v>
      </c>
      <c r="Z39" s="125">
        <f t="shared" si="17"/>
        <v>82107938</v>
      </c>
    </row>
    <row r="40" spans="1:26" ht="12.75" customHeight="1" x14ac:dyDescent="0.2">
      <c r="A40" s="310" t="s">
        <v>405</v>
      </c>
      <c r="B40" s="310"/>
      <c r="C40" s="310"/>
      <c r="D40" s="310"/>
      <c r="E40" s="310"/>
      <c r="F40" s="310"/>
      <c r="G40" s="119">
        <v>32</v>
      </c>
      <c r="H40" s="121">
        <v>0</v>
      </c>
      <c r="I40" s="121">
        <v>0</v>
      </c>
      <c r="J40" s="121">
        <v>0</v>
      </c>
      <c r="K40" s="121">
        <v>0</v>
      </c>
      <c r="L40" s="121">
        <v>0</v>
      </c>
      <c r="M40" s="121">
        <v>0</v>
      </c>
      <c r="N40" s="121">
        <v>0</v>
      </c>
      <c r="O40" s="121">
        <v>0</v>
      </c>
      <c r="P40" s="121">
        <v>0</v>
      </c>
      <c r="Q40" s="121">
        <v>0</v>
      </c>
      <c r="R40" s="121">
        <v>0</v>
      </c>
      <c r="S40" s="121">
        <v>0</v>
      </c>
      <c r="T40" s="121">
        <v>0</v>
      </c>
      <c r="U40" s="123">
        <v>0</v>
      </c>
      <c r="V40" s="121">
        <v>0</v>
      </c>
      <c r="W40" s="122">
        <v>6053000</v>
      </c>
      <c r="X40" s="124">
        <f>H40+I40+J40+K40-L40+M40+N40+O40+P40+Q40+R40+V40+W40+S40+T40+U40</f>
        <v>6053000</v>
      </c>
      <c r="Y40" s="123">
        <v>-21646</v>
      </c>
      <c r="Z40" s="124">
        <f t="shared" ref="Z40:Z58" si="18">X40+Y40</f>
        <v>6031354</v>
      </c>
    </row>
    <row r="41" spans="1:26" ht="12.75" customHeight="1" x14ac:dyDescent="0.2">
      <c r="A41" s="310" t="s">
        <v>406</v>
      </c>
      <c r="B41" s="310"/>
      <c r="C41" s="310"/>
      <c r="D41" s="310"/>
      <c r="E41" s="310"/>
      <c r="F41" s="310"/>
      <c r="G41" s="119">
        <v>33</v>
      </c>
      <c r="H41" s="121">
        <v>0</v>
      </c>
      <c r="I41" s="121">
        <v>0</v>
      </c>
      <c r="J41" s="121">
        <v>0</v>
      </c>
      <c r="K41" s="121">
        <v>0</v>
      </c>
      <c r="L41" s="121">
        <v>0</v>
      </c>
      <c r="M41" s="121">
        <v>0</v>
      </c>
      <c r="N41" s="122">
        <v>0</v>
      </c>
      <c r="O41" s="121">
        <v>0</v>
      </c>
      <c r="P41" s="121">
        <v>0</v>
      </c>
      <c r="Q41" s="121">
        <v>0</v>
      </c>
      <c r="R41" s="121">
        <v>0</v>
      </c>
      <c r="S41" s="121">
        <v>0</v>
      </c>
      <c r="T41" s="122">
        <v>0</v>
      </c>
      <c r="U41" s="122">
        <v>0</v>
      </c>
      <c r="V41" s="121">
        <v>0</v>
      </c>
      <c r="W41" s="121">
        <v>0</v>
      </c>
      <c r="X41" s="124">
        <f t="shared" ref="X41:X58" si="19">H41+I41+J41+K41-L41+M41+N41+O41+P41+Q41+R41+V41+W41+S41+T41+U41</f>
        <v>0</v>
      </c>
      <c r="Y41" s="123">
        <v>0</v>
      </c>
      <c r="Z41" s="124">
        <f t="shared" si="18"/>
        <v>0</v>
      </c>
    </row>
    <row r="42" spans="1:26" ht="27" customHeight="1" x14ac:dyDescent="0.2">
      <c r="A42" s="310" t="s">
        <v>407</v>
      </c>
      <c r="B42" s="310"/>
      <c r="C42" s="310"/>
      <c r="D42" s="310"/>
      <c r="E42" s="310"/>
      <c r="F42" s="310"/>
      <c r="G42" s="119">
        <v>34</v>
      </c>
      <c r="H42" s="121">
        <v>0</v>
      </c>
      <c r="I42" s="121">
        <v>0</v>
      </c>
      <c r="J42" s="121">
        <v>0</v>
      </c>
      <c r="K42" s="121">
        <v>0</v>
      </c>
      <c r="L42" s="121">
        <v>0</v>
      </c>
      <c r="M42" s="121">
        <v>0</v>
      </c>
      <c r="N42" s="121">
        <v>0</v>
      </c>
      <c r="O42" s="122">
        <v>0</v>
      </c>
      <c r="P42" s="121">
        <v>0</v>
      </c>
      <c r="Q42" s="121">
        <v>0</v>
      </c>
      <c r="R42" s="121">
        <v>0</v>
      </c>
      <c r="S42" s="121">
        <v>0</v>
      </c>
      <c r="T42" s="121">
        <v>0</v>
      </c>
      <c r="U42" s="122">
        <v>0</v>
      </c>
      <c r="V42" s="122">
        <v>0</v>
      </c>
      <c r="W42" s="122">
        <v>0</v>
      </c>
      <c r="X42" s="124">
        <f t="shared" si="19"/>
        <v>0</v>
      </c>
      <c r="Y42" s="123">
        <v>0</v>
      </c>
      <c r="Z42" s="124">
        <f t="shared" si="18"/>
        <v>0</v>
      </c>
    </row>
    <row r="43" spans="1:26" ht="20.25" customHeight="1" x14ac:dyDescent="0.2">
      <c r="A43" s="310" t="s">
        <v>408</v>
      </c>
      <c r="B43" s="310"/>
      <c r="C43" s="310"/>
      <c r="D43" s="310"/>
      <c r="E43" s="310"/>
      <c r="F43" s="310"/>
      <c r="G43" s="119">
        <v>35</v>
      </c>
      <c r="H43" s="121">
        <v>0</v>
      </c>
      <c r="I43" s="121">
        <v>0</v>
      </c>
      <c r="J43" s="121">
        <v>0</v>
      </c>
      <c r="K43" s="121">
        <v>0</v>
      </c>
      <c r="L43" s="121">
        <v>0</v>
      </c>
      <c r="M43" s="121">
        <v>0</v>
      </c>
      <c r="N43" s="121">
        <v>0</v>
      </c>
      <c r="O43" s="121">
        <v>0</v>
      </c>
      <c r="P43" s="122">
        <v>0</v>
      </c>
      <c r="Q43" s="121">
        <v>0</v>
      </c>
      <c r="R43" s="121">
        <v>0</v>
      </c>
      <c r="S43" s="121">
        <v>0</v>
      </c>
      <c r="T43" s="121">
        <v>0</v>
      </c>
      <c r="U43" s="122">
        <v>0</v>
      </c>
      <c r="V43" s="122">
        <v>0</v>
      </c>
      <c r="W43" s="122">
        <v>0</v>
      </c>
      <c r="X43" s="124">
        <f t="shared" si="19"/>
        <v>0</v>
      </c>
      <c r="Y43" s="123">
        <v>0</v>
      </c>
      <c r="Z43" s="124">
        <f t="shared" si="18"/>
        <v>0</v>
      </c>
    </row>
    <row r="44" spans="1:26" ht="21" customHeight="1" x14ac:dyDescent="0.2">
      <c r="A44" s="310" t="s">
        <v>409</v>
      </c>
      <c r="B44" s="310"/>
      <c r="C44" s="310"/>
      <c r="D44" s="310"/>
      <c r="E44" s="310"/>
      <c r="F44" s="310"/>
      <c r="G44" s="119">
        <v>36</v>
      </c>
      <c r="H44" s="121">
        <v>0</v>
      </c>
      <c r="I44" s="121">
        <v>0</v>
      </c>
      <c r="J44" s="121">
        <v>0</v>
      </c>
      <c r="K44" s="121">
        <v>0</v>
      </c>
      <c r="L44" s="121">
        <v>0</v>
      </c>
      <c r="M44" s="121">
        <v>0</v>
      </c>
      <c r="N44" s="121">
        <v>0</v>
      </c>
      <c r="O44" s="121">
        <v>0</v>
      </c>
      <c r="P44" s="121">
        <v>0</v>
      </c>
      <c r="Q44" s="122">
        <v>0</v>
      </c>
      <c r="R44" s="121">
        <v>0</v>
      </c>
      <c r="S44" s="121">
        <v>0</v>
      </c>
      <c r="T44" s="121">
        <v>0</v>
      </c>
      <c r="U44" s="122">
        <v>0</v>
      </c>
      <c r="V44" s="122">
        <v>0</v>
      </c>
      <c r="W44" s="122">
        <v>0</v>
      </c>
      <c r="X44" s="124">
        <f t="shared" si="19"/>
        <v>0</v>
      </c>
      <c r="Y44" s="123">
        <v>0</v>
      </c>
      <c r="Z44" s="124">
        <f t="shared" si="18"/>
        <v>0</v>
      </c>
    </row>
    <row r="45" spans="1:26" ht="29.25" customHeight="1" x14ac:dyDescent="0.2">
      <c r="A45" s="310" t="s">
        <v>410</v>
      </c>
      <c r="B45" s="310"/>
      <c r="C45" s="310"/>
      <c r="D45" s="310"/>
      <c r="E45" s="310"/>
      <c r="F45" s="310"/>
      <c r="G45" s="119">
        <v>37</v>
      </c>
      <c r="H45" s="121">
        <v>0</v>
      </c>
      <c r="I45" s="121">
        <v>0</v>
      </c>
      <c r="J45" s="121">
        <v>0</v>
      </c>
      <c r="K45" s="121">
        <v>0</v>
      </c>
      <c r="L45" s="121">
        <v>0</v>
      </c>
      <c r="M45" s="121">
        <v>0</v>
      </c>
      <c r="N45" s="121">
        <v>0</v>
      </c>
      <c r="O45" s="121">
        <v>0</v>
      </c>
      <c r="P45" s="121">
        <v>0</v>
      </c>
      <c r="Q45" s="121">
        <v>0</v>
      </c>
      <c r="R45" s="122">
        <v>0</v>
      </c>
      <c r="S45" s="122">
        <v>0</v>
      </c>
      <c r="T45" s="122">
        <v>0</v>
      </c>
      <c r="U45" s="122">
        <v>0</v>
      </c>
      <c r="V45" s="122">
        <v>0</v>
      </c>
      <c r="W45" s="122">
        <v>0</v>
      </c>
      <c r="X45" s="124">
        <f t="shared" si="19"/>
        <v>0</v>
      </c>
      <c r="Y45" s="123">
        <v>0</v>
      </c>
      <c r="Z45" s="124">
        <f t="shared" si="18"/>
        <v>0</v>
      </c>
    </row>
    <row r="46" spans="1:26" ht="21" customHeight="1" x14ac:dyDescent="0.2">
      <c r="A46" s="310" t="s">
        <v>411</v>
      </c>
      <c r="B46" s="310"/>
      <c r="C46" s="310"/>
      <c r="D46" s="310"/>
      <c r="E46" s="310"/>
      <c r="F46" s="310"/>
      <c r="G46" s="119">
        <v>38</v>
      </c>
      <c r="H46" s="121">
        <v>0</v>
      </c>
      <c r="I46" s="121">
        <v>0</v>
      </c>
      <c r="J46" s="121">
        <v>0</v>
      </c>
      <c r="K46" s="121">
        <v>0</v>
      </c>
      <c r="L46" s="121">
        <v>0</v>
      </c>
      <c r="M46" s="121">
        <v>0</v>
      </c>
      <c r="N46" s="122">
        <v>0</v>
      </c>
      <c r="O46" s="122">
        <v>0</v>
      </c>
      <c r="P46" s="122">
        <v>0</v>
      </c>
      <c r="Q46" s="122">
        <v>0</v>
      </c>
      <c r="R46" s="122">
        <v>0</v>
      </c>
      <c r="S46" s="122">
        <v>0</v>
      </c>
      <c r="T46" s="122">
        <v>0</v>
      </c>
      <c r="U46" s="122">
        <v>0</v>
      </c>
      <c r="V46" s="122">
        <v>0</v>
      </c>
      <c r="W46" s="122">
        <v>0</v>
      </c>
      <c r="X46" s="124">
        <f t="shared" si="19"/>
        <v>0</v>
      </c>
      <c r="Y46" s="123">
        <v>0</v>
      </c>
      <c r="Z46" s="124">
        <f t="shared" si="18"/>
        <v>0</v>
      </c>
    </row>
    <row r="47" spans="1:26" ht="12.75" customHeight="1" x14ac:dyDescent="0.2">
      <c r="A47" s="310" t="s">
        <v>412</v>
      </c>
      <c r="B47" s="310"/>
      <c r="C47" s="310"/>
      <c r="D47" s="310"/>
      <c r="E47" s="310"/>
      <c r="F47" s="310"/>
      <c r="G47" s="119">
        <v>39</v>
      </c>
      <c r="H47" s="121">
        <v>0</v>
      </c>
      <c r="I47" s="121">
        <v>0</v>
      </c>
      <c r="J47" s="121">
        <v>0</v>
      </c>
      <c r="K47" s="121">
        <v>0</v>
      </c>
      <c r="L47" s="121">
        <v>0</v>
      </c>
      <c r="M47" s="121">
        <v>0</v>
      </c>
      <c r="N47" s="122">
        <v>0</v>
      </c>
      <c r="O47" s="122">
        <v>0</v>
      </c>
      <c r="P47" s="122">
        <v>0</v>
      </c>
      <c r="Q47" s="122">
        <v>0</v>
      </c>
      <c r="R47" s="122">
        <v>0</v>
      </c>
      <c r="S47" s="122">
        <v>0</v>
      </c>
      <c r="T47" s="122">
        <v>0</v>
      </c>
      <c r="U47" s="122">
        <v>0</v>
      </c>
      <c r="V47" s="122">
        <v>0</v>
      </c>
      <c r="W47" s="122">
        <v>0</v>
      </c>
      <c r="X47" s="124">
        <f t="shared" si="19"/>
        <v>0</v>
      </c>
      <c r="Y47" s="123">
        <v>0</v>
      </c>
      <c r="Z47" s="124">
        <f t="shared" si="18"/>
        <v>0</v>
      </c>
    </row>
    <row r="48" spans="1:26" ht="12.75" customHeight="1" x14ac:dyDescent="0.2">
      <c r="A48" s="310" t="s">
        <v>413</v>
      </c>
      <c r="B48" s="310"/>
      <c r="C48" s="310"/>
      <c r="D48" s="310"/>
      <c r="E48" s="310"/>
      <c r="F48" s="310"/>
      <c r="G48" s="119">
        <v>40</v>
      </c>
      <c r="H48" s="122">
        <v>0</v>
      </c>
      <c r="I48" s="122">
        <v>0</v>
      </c>
      <c r="J48" s="122">
        <v>0</v>
      </c>
      <c r="K48" s="122">
        <v>-59136</v>
      </c>
      <c r="L48" s="122">
        <v>-59136</v>
      </c>
      <c r="M48" s="122">
        <v>0</v>
      </c>
      <c r="N48" s="122">
        <v>0</v>
      </c>
      <c r="O48" s="122">
        <v>0</v>
      </c>
      <c r="P48" s="122">
        <v>0</v>
      </c>
      <c r="Q48" s="122">
        <v>0</v>
      </c>
      <c r="R48" s="122">
        <v>0</v>
      </c>
      <c r="S48" s="122">
        <v>0</v>
      </c>
      <c r="T48" s="122">
        <v>0</v>
      </c>
      <c r="U48" s="122">
        <v>0</v>
      </c>
      <c r="V48" s="122">
        <v>65663</v>
      </c>
      <c r="W48" s="122">
        <v>0</v>
      </c>
      <c r="X48" s="124">
        <f t="shared" si="19"/>
        <v>65663</v>
      </c>
      <c r="Y48" s="123">
        <v>0</v>
      </c>
      <c r="Z48" s="124">
        <f t="shared" si="18"/>
        <v>65663</v>
      </c>
    </row>
    <row r="49" spans="1:26" ht="12.75" customHeight="1" x14ac:dyDescent="0.2">
      <c r="A49" s="310" t="s">
        <v>414</v>
      </c>
      <c r="B49" s="310"/>
      <c r="C49" s="310"/>
      <c r="D49" s="310"/>
      <c r="E49" s="310"/>
      <c r="F49" s="310"/>
      <c r="G49" s="119">
        <v>41</v>
      </c>
      <c r="H49" s="121">
        <v>0</v>
      </c>
      <c r="I49" s="121">
        <v>0</v>
      </c>
      <c r="J49" s="121">
        <v>0</v>
      </c>
      <c r="K49" s="121">
        <v>0</v>
      </c>
      <c r="L49" s="121">
        <v>0</v>
      </c>
      <c r="M49" s="121">
        <v>0</v>
      </c>
      <c r="N49" s="122"/>
      <c r="O49" s="122"/>
      <c r="P49" s="122"/>
      <c r="Q49" s="122"/>
      <c r="R49" s="122"/>
      <c r="S49" s="122"/>
      <c r="T49" s="122"/>
      <c r="U49" s="122"/>
      <c r="V49" s="122">
        <v>0</v>
      </c>
      <c r="W49" s="122">
        <v>0</v>
      </c>
      <c r="X49" s="124">
        <f t="shared" si="19"/>
        <v>0</v>
      </c>
      <c r="Y49" s="123">
        <v>0</v>
      </c>
      <c r="Z49" s="124">
        <f t="shared" si="18"/>
        <v>0</v>
      </c>
    </row>
    <row r="50" spans="1:26" ht="24" customHeight="1" x14ac:dyDescent="0.2">
      <c r="A50" s="310" t="s">
        <v>415</v>
      </c>
      <c r="B50" s="310"/>
      <c r="C50" s="310"/>
      <c r="D50" s="310"/>
      <c r="E50" s="310"/>
      <c r="F50" s="310"/>
      <c r="G50" s="119">
        <v>42</v>
      </c>
      <c r="H50" s="122">
        <v>0</v>
      </c>
      <c r="I50" s="122">
        <v>0</v>
      </c>
      <c r="J50" s="122">
        <v>0</v>
      </c>
      <c r="K50" s="122">
        <v>0</v>
      </c>
      <c r="L50" s="122">
        <v>0</v>
      </c>
      <c r="M50" s="122">
        <v>0</v>
      </c>
      <c r="N50" s="122">
        <v>0</v>
      </c>
      <c r="O50" s="122">
        <v>0</v>
      </c>
      <c r="P50" s="122">
        <v>0</v>
      </c>
      <c r="Q50" s="122">
        <v>0</v>
      </c>
      <c r="R50" s="122">
        <v>0</v>
      </c>
      <c r="S50" s="122">
        <v>0</v>
      </c>
      <c r="T50" s="122">
        <v>0</v>
      </c>
      <c r="U50" s="122">
        <v>0</v>
      </c>
      <c r="V50" s="122">
        <v>0</v>
      </c>
      <c r="W50" s="122">
        <v>0</v>
      </c>
      <c r="X50" s="124">
        <f t="shared" si="19"/>
        <v>0</v>
      </c>
      <c r="Y50" s="123">
        <v>0</v>
      </c>
      <c r="Z50" s="124">
        <f t="shared" si="18"/>
        <v>0</v>
      </c>
    </row>
    <row r="51" spans="1:26" ht="26.25" customHeight="1" x14ac:dyDescent="0.2">
      <c r="A51" s="310" t="s">
        <v>416</v>
      </c>
      <c r="B51" s="310"/>
      <c r="C51" s="310"/>
      <c r="D51" s="310"/>
      <c r="E51" s="310"/>
      <c r="F51" s="310"/>
      <c r="G51" s="119">
        <v>43</v>
      </c>
      <c r="H51" s="122">
        <v>0</v>
      </c>
      <c r="I51" s="122">
        <v>0</v>
      </c>
      <c r="J51" s="122">
        <v>0</v>
      </c>
      <c r="K51" s="122">
        <v>0</v>
      </c>
      <c r="L51" s="122">
        <v>0</v>
      </c>
      <c r="M51" s="122">
        <v>0</v>
      </c>
      <c r="N51" s="122">
        <v>0</v>
      </c>
      <c r="O51" s="122">
        <v>0</v>
      </c>
      <c r="P51" s="122">
        <v>0</v>
      </c>
      <c r="Q51" s="122">
        <v>0</v>
      </c>
      <c r="R51" s="122">
        <v>0</v>
      </c>
      <c r="S51" s="122">
        <v>0</v>
      </c>
      <c r="T51" s="122">
        <v>0</v>
      </c>
      <c r="U51" s="122">
        <v>0</v>
      </c>
      <c r="V51" s="122">
        <v>0</v>
      </c>
      <c r="W51" s="122">
        <v>0</v>
      </c>
      <c r="X51" s="124">
        <f t="shared" si="19"/>
        <v>0</v>
      </c>
      <c r="Y51" s="123">
        <v>0</v>
      </c>
      <c r="Z51" s="124">
        <f t="shared" si="18"/>
        <v>0</v>
      </c>
    </row>
    <row r="52" spans="1:26" ht="22.5" customHeight="1" x14ac:dyDescent="0.2">
      <c r="A52" s="310" t="s">
        <v>417</v>
      </c>
      <c r="B52" s="310"/>
      <c r="C52" s="310"/>
      <c r="D52" s="310"/>
      <c r="E52" s="310"/>
      <c r="F52" s="310"/>
      <c r="G52" s="119">
        <v>44</v>
      </c>
      <c r="H52" s="122">
        <v>0</v>
      </c>
      <c r="I52" s="122">
        <v>0</v>
      </c>
      <c r="J52" s="122">
        <v>0</v>
      </c>
      <c r="K52" s="122">
        <v>0</v>
      </c>
      <c r="L52" s="122">
        <v>0</v>
      </c>
      <c r="M52" s="122">
        <v>0</v>
      </c>
      <c r="N52" s="122">
        <v>0</v>
      </c>
      <c r="O52" s="122">
        <v>0</v>
      </c>
      <c r="P52" s="122">
        <v>0</v>
      </c>
      <c r="Q52" s="122">
        <v>0</v>
      </c>
      <c r="R52" s="122">
        <v>0</v>
      </c>
      <c r="S52" s="122">
        <v>0</v>
      </c>
      <c r="T52" s="122">
        <v>0</v>
      </c>
      <c r="U52" s="122">
        <v>0</v>
      </c>
      <c r="V52" s="122">
        <v>0</v>
      </c>
      <c r="W52" s="122">
        <v>0</v>
      </c>
      <c r="X52" s="124">
        <f t="shared" si="19"/>
        <v>0</v>
      </c>
      <c r="Y52" s="123">
        <v>0</v>
      </c>
      <c r="Z52" s="124">
        <f t="shared" si="18"/>
        <v>0</v>
      </c>
    </row>
    <row r="53" spans="1:26" ht="12.75" customHeight="1" x14ac:dyDescent="0.2">
      <c r="A53" s="310" t="s">
        <v>418</v>
      </c>
      <c r="B53" s="310"/>
      <c r="C53" s="310"/>
      <c r="D53" s="310"/>
      <c r="E53" s="310"/>
      <c r="F53" s="310"/>
      <c r="G53" s="119">
        <v>45</v>
      </c>
      <c r="H53" s="122">
        <v>0</v>
      </c>
      <c r="I53" s="122">
        <v>0</v>
      </c>
      <c r="J53" s="122">
        <v>0</v>
      </c>
      <c r="K53" s="122">
        <v>0</v>
      </c>
      <c r="L53" s="122">
        <v>0</v>
      </c>
      <c r="M53" s="122">
        <v>0</v>
      </c>
      <c r="N53" s="122">
        <v>0</v>
      </c>
      <c r="O53" s="122">
        <v>0</v>
      </c>
      <c r="P53" s="122">
        <v>0</v>
      </c>
      <c r="Q53" s="122">
        <v>0</v>
      </c>
      <c r="R53" s="122">
        <v>0</v>
      </c>
      <c r="S53" s="122">
        <v>0</v>
      </c>
      <c r="T53" s="122">
        <v>0</v>
      </c>
      <c r="U53" s="122">
        <v>0</v>
      </c>
      <c r="V53" s="122">
        <v>0</v>
      </c>
      <c r="W53" s="122">
        <v>0</v>
      </c>
      <c r="X53" s="124">
        <f t="shared" si="19"/>
        <v>0</v>
      </c>
      <c r="Y53" s="123">
        <v>0</v>
      </c>
      <c r="Z53" s="124">
        <f t="shared" si="18"/>
        <v>0</v>
      </c>
    </row>
    <row r="54" spans="1:26" ht="12.75" customHeight="1" x14ac:dyDescent="0.2">
      <c r="A54" s="310" t="s">
        <v>419</v>
      </c>
      <c r="B54" s="310"/>
      <c r="C54" s="310"/>
      <c r="D54" s="310"/>
      <c r="E54" s="310"/>
      <c r="F54" s="310"/>
      <c r="G54" s="119">
        <v>46</v>
      </c>
      <c r="H54" s="122">
        <v>0</v>
      </c>
      <c r="I54" s="122">
        <v>0</v>
      </c>
      <c r="J54" s="122">
        <v>0</v>
      </c>
      <c r="K54" s="122">
        <v>0</v>
      </c>
      <c r="L54" s="122">
        <v>0</v>
      </c>
      <c r="M54" s="122">
        <v>0</v>
      </c>
      <c r="N54" s="122">
        <v>0</v>
      </c>
      <c r="O54" s="122">
        <v>0</v>
      </c>
      <c r="P54" s="122">
        <v>0</v>
      </c>
      <c r="Q54" s="122">
        <v>0</v>
      </c>
      <c r="R54" s="122">
        <v>0</v>
      </c>
      <c r="S54" s="122">
        <v>0</v>
      </c>
      <c r="T54" s="122">
        <v>0</v>
      </c>
      <c r="U54" s="122">
        <v>0</v>
      </c>
      <c r="V54" s="122">
        <v>0</v>
      </c>
      <c r="W54" s="122">
        <v>0</v>
      </c>
      <c r="X54" s="124">
        <f t="shared" si="19"/>
        <v>0</v>
      </c>
      <c r="Y54" s="123">
        <v>0</v>
      </c>
      <c r="Z54" s="124">
        <f t="shared" si="18"/>
        <v>0</v>
      </c>
    </row>
    <row r="55" spans="1:26" ht="12.75" customHeight="1" x14ac:dyDescent="0.2">
      <c r="A55" s="310" t="s">
        <v>420</v>
      </c>
      <c r="B55" s="310"/>
      <c r="C55" s="310"/>
      <c r="D55" s="310"/>
      <c r="E55" s="310"/>
      <c r="F55" s="310"/>
      <c r="G55" s="119">
        <v>47</v>
      </c>
      <c r="H55" s="122">
        <v>0</v>
      </c>
      <c r="I55" s="122">
        <v>0</v>
      </c>
      <c r="J55" s="122">
        <v>0</v>
      </c>
      <c r="K55" s="122">
        <v>0</v>
      </c>
      <c r="L55" s="122">
        <v>0</v>
      </c>
      <c r="M55" s="122">
        <v>0</v>
      </c>
      <c r="N55" s="122">
        <v>0</v>
      </c>
      <c r="O55" s="122">
        <v>0</v>
      </c>
      <c r="P55" s="122">
        <v>0</v>
      </c>
      <c r="Q55" s="122">
        <v>0</v>
      </c>
      <c r="R55" s="122">
        <v>0</v>
      </c>
      <c r="S55" s="122">
        <v>0</v>
      </c>
      <c r="T55" s="122">
        <v>0</v>
      </c>
      <c r="U55" s="122">
        <v>0</v>
      </c>
      <c r="V55" s="122">
        <v>-5530557</v>
      </c>
      <c r="W55" s="122">
        <v>0</v>
      </c>
      <c r="X55" s="124">
        <f t="shared" si="19"/>
        <v>-5530557</v>
      </c>
      <c r="Y55" s="123">
        <v>0</v>
      </c>
      <c r="Z55" s="124">
        <f t="shared" si="18"/>
        <v>-5530557</v>
      </c>
    </row>
    <row r="56" spans="1:26" ht="12.75" customHeight="1" x14ac:dyDescent="0.2">
      <c r="A56" s="310" t="s">
        <v>421</v>
      </c>
      <c r="B56" s="310"/>
      <c r="C56" s="310"/>
      <c r="D56" s="310"/>
      <c r="E56" s="310"/>
      <c r="F56" s="310"/>
      <c r="G56" s="119">
        <v>48</v>
      </c>
      <c r="H56" s="122">
        <v>0</v>
      </c>
      <c r="I56" s="122">
        <v>0</v>
      </c>
      <c r="J56" s="122">
        <v>0</v>
      </c>
      <c r="K56" s="122">
        <v>0</v>
      </c>
      <c r="L56" s="122">
        <v>0</v>
      </c>
      <c r="M56" s="122">
        <v>0</v>
      </c>
      <c r="N56" s="122">
        <v>0</v>
      </c>
      <c r="O56" s="122">
        <v>0</v>
      </c>
      <c r="P56" s="122">
        <v>0</v>
      </c>
      <c r="Q56" s="122">
        <v>0</v>
      </c>
      <c r="R56" s="122">
        <v>0</v>
      </c>
      <c r="S56" s="122">
        <v>0</v>
      </c>
      <c r="T56" s="122">
        <v>0</v>
      </c>
      <c r="U56" s="122">
        <v>0</v>
      </c>
      <c r="V56" s="122">
        <v>0</v>
      </c>
      <c r="W56" s="122">
        <v>0</v>
      </c>
      <c r="X56" s="124">
        <f t="shared" si="19"/>
        <v>0</v>
      </c>
      <c r="Y56" s="123">
        <v>0</v>
      </c>
      <c r="Z56" s="124">
        <f t="shared" si="18"/>
        <v>0</v>
      </c>
    </row>
    <row r="57" spans="1:26" ht="12.75" customHeight="1" x14ac:dyDescent="0.2">
      <c r="A57" s="310" t="s">
        <v>431</v>
      </c>
      <c r="B57" s="310"/>
      <c r="C57" s="310"/>
      <c r="D57" s="310"/>
      <c r="E57" s="310"/>
      <c r="F57" s="310"/>
      <c r="G57" s="119">
        <v>49</v>
      </c>
      <c r="H57" s="122">
        <v>0</v>
      </c>
      <c r="I57" s="122">
        <v>0</v>
      </c>
      <c r="J57" s="122">
        <v>300866</v>
      </c>
      <c r="K57" s="122">
        <v>0</v>
      </c>
      <c r="L57" s="122">
        <v>0</v>
      </c>
      <c r="M57" s="122">
        <v>0</v>
      </c>
      <c r="N57" s="122">
        <v>0</v>
      </c>
      <c r="O57" s="122">
        <v>0</v>
      </c>
      <c r="P57" s="122">
        <v>0</v>
      </c>
      <c r="Q57" s="122">
        <v>0</v>
      </c>
      <c r="R57" s="122">
        <v>0</v>
      </c>
      <c r="S57" s="122">
        <v>0</v>
      </c>
      <c r="T57" s="122">
        <v>0</v>
      </c>
      <c r="U57" s="122">
        <v>0</v>
      </c>
      <c r="V57" s="122">
        <v>11014039</v>
      </c>
      <c r="W57" s="122">
        <v>-11314905</v>
      </c>
      <c r="X57" s="124">
        <f t="shared" si="19"/>
        <v>0</v>
      </c>
      <c r="Y57" s="123">
        <v>0</v>
      </c>
      <c r="Z57" s="124">
        <f t="shared" si="18"/>
        <v>0</v>
      </c>
    </row>
    <row r="58" spans="1:26" ht="12.75" customHeight="1" x14ac:dyDescent="0.2">
      <c r="A58" s="310" t="s">
        <v>423</v>
      </c>
      <c r="B58" s="310"/>
      <c r="C58" s="310"/>
      <c r="D58" s="310"/>
      <c r="E58" s="310"/>
      <c r="F58" s="310"/>
      <c r="G58" s="119">
        <v>50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2">
        <v>0</v>
      </c>
      <c r="X58" s="124">
        <f t="shared" si="19"/>
        <v>0</v>
      </c>
      <c r="Y58" s="123">
        <v>0</v>
      </c>
      <c r="Z58" s="124">
        <f t="shared" si="18"/>
        <v>0</v>
      </c>
    </row>
    <row r="59" spans="1:26" ht="25.5" customHeight="1" x14ac:dyDescent="0.2">
      <c r="A59" s="311" t="s">
        <v>432</v>
      </c>
      <c r="B59" s="311"/>
      <c r="C59" s="311"/>
      <c r="D59" s="311"/>
      <c r="E59" s="311"/>
      <c r="F59" s="311"/>
      <c r="G59" s="120">
        <v>51</v>
      </c>
      <c r="H59" s="125">
        <f>SUM(H39:H58)</f>
        <v>26215395</v>
      </c>
      <c r="I59" s="125">
        <f t="shared" ref="I59:Z59" si="20">SUM(I39:I58)</f>
        <v>24505176</v>
      </c>
      <c r="J59" s="125">
        <f t="shared" si="20"/>
        <v>1347132</v>
      </c>
      <c r="K59" s="125">
        <f t="shared" si="20"/>
        <v>0</v>
      </c>
      <c r="L59" s="125">
        <f t="shared" si="20"/>
        <v>0</v>
      </c>
      <c r="M59" s="125">
        <f t="shared" si="20"/>
        <v>0</v>
      </c>
      <c r="N59" s="125">
        <f t="shared" si="20"/>
        <v>0</v>
      </c>
      <c r="O59" s="125">
        <f t="shared" si="20"/>
        <v>0</v>
      </c>
      <c r="P59" s="125">
        <f t="shared" si="20"/>
        <v>0</v>
      </c>
      <c r="Q59" s="125">
        <f t="shared" si="20"/>
        <v>0</v>
      </c>
      <c r="R59" s="125">
        <f t="shared" si="20"/>
        <v>0</v>
      </c>
      <c r="S59" s="125">
        <f t="shared" si="20"/>
        <v>0</v>
      </c>
      <c r="T59" s="125">
        <f t="shared" si="20"/>
        <v>0</v>
      </c>
      <c r="U59" s="125">
        <f t="shared" si="20"/>
        <v>0</v>
      </c>
      <c r="V59" s="125">
        <f t="shared" si="20"/>
        <v>24676119</v>
      </c>
      <c r="W59" s="125">
        <f t="shared" si="20"/>
        <v>6053000</v>
      </c>
      <c r="X59" s="125">
        <f>SUM(X39:X58)</f>
        <v>82796822</v>
      </c>
      <c r="Y59" s="125">
        <f t="shared" si="20"/>
        <v>-122424</v>
      </c>
      <c r="Z59" s="125">
        <f t="shared" si="20"/>
        <v>82674398</v>
      </c>
    </row>
    <row r="60" spans="1:26" x14ac:dyDescent="0.2">
      <c r="A60" s="312" t="s">
        <v>425</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row>
    <row r="61" spans="1:26" ht="31.5" customHeight="1" x14ac:dyDescent="0.2">
      <c r="A61" s="309" t="s">
        <v>433</v>
      </c>
      <c r="B61" s="309"/>
      <c r="C61" s="309"/>
      <c r="D61" s="309"/>
      <c r="E61" s="309"/>
      <c r="F61" s="309"/>
      <c r="G61" s="120">
        <v>52</v>
      </c>
      <c r="H61" s="124">
        <f>SUM(H41:H49)</f>
        <v>0</v>
      </c>
      <c r="I61" s="124">
        <f t="shared" ref="I61:Z61" si="21">SUM(I41:I49)</f>
        <v>0</v>
      </c>
      <c r="J61" s="124">
        <f t="shared" si="21"/>
        <v>0</v>
      </c>
      <c r="K61" s="124">
        <f t="shared" si="21"/>
        <v>-59136</v>
      </c>
      <c r="L61" s="124">
        <f t="shared" si="21"/>
        <v>-59136</v>
      </c>
      <c r="M61" s="124">
        <f t="shared" si="21"/>
        <v>0</v>
      </c>
      <c r="N61" s="124">
        <f t="shared" si="21"/>
        <v>0</v>
      </c>
      <c r="O61" s="124">
        <f t="shared" si="21"/>
        <v>0</v>
      </c>
      <c r="P61" s="124">
        <f t="shared" si="21"/>
        <v>0</v>
      </c>
      <c r="Q61" s="124">
        <f t="shared" si="21"/>
        <v>0</v>
      </c>
      <c r="R61" s="124">
        <f t="shared" si="21"/>
        <v>0</v>
      </c>
      <c r="S61" s="124">
        <f t="shared" ref="S61:T61" si="22">SUM(S41:S49)</f>
        <v>0</v>
      </c>
      <c r="T61" s="124">
        <f t="shared" si="22"/>
        <v>0</v>
      </c>
      <c r="U61" s="124">
        <f t="shared" ref="U61" si="23">SUM(U41:U49)</f>
        <v>0</v>
      </c>
      <c r="V61" s="124">
        <f t="shared" si="21"/>
        <v>65663</v>
      </c>
      <c r="W61" s="124">
        <f t="shared" si="21"/>
        <v>0</v>
      </c>
      <c r="X61" s="124">
        <f>SUM(X41:X49)</f>
        <v>65663</v>
      </c>
      <c r="Y61" s="124">
        <f t="shared" si="21"/>
        <v>0</v>
      </c>
      <c r="Z61" s="124">
        <f t="shared" si="21"/>
        <v>65663</v>
      </c>
    </row>
    <row r="62" spans="1:26" ht="27.75" customHeight="1" x14ac:dyDescent="0.2">
      <c r="A62" s="309" t="s">
        <v>434</v>
      </c>
      <c r="B62" s="309"/>
      <c r="C62" s="309"/>
      <c r="D62" s="309"/>
      <c r="E62" s="309"/>
      <c r="F62" s="309"/>
      <c r="G62" s="120">
        <v>53</v>
      </c>
      <c r="H62" s="124">
        <f>H40+H61</f>
        <v>0</v>
      </c>
      <c r="I62" s="124">
        <f t="shared" ref="I62:Z62" si="24">I40+I61</f>
        <v>0</v>
      </c>
      <c r="J62" s="124">
        <f t="shared" si="24"/>
        <v>0</v>
      </c>
      <c r="K62" s="124">
        <f t="shared" si="24"/>
        <v>-59136</v>
      </c>
      <c r="L62" s="124">
        <f t="shared" si="24"/>
        <v>-59136</v>
      </c>
      <c r="M62" s="124">
        <f t="shared" si="24"/>
        <v>0</v>
      </c>
      <c r="N62" s="124">
        <f t="shared" si="24"/>
        <v>0</v>
      </c>
      <c r="O62" s="124">
        <f t="shared" si="24"/>
        <v>0</v>
      </c>
      <c r="P62" s="124">
        <f t="shared" si="24"/>
        <v>0</v>
      </c>
      <c r="Q62" s="124">
        <f t="shared" si="24"/>
        <v>0</v>
      </c>
      <c r="R62" s="124">
        <f t="shared" si="24"/>
        <v>0</v>
      </c>
      <c r="S62" s="124">
        <f t="shared" ref="S62:T62" si="25">S40+S61</f>
        <v>0</v>
      </c>
      <c r="T62" s="124">
        <f t="shared" si="25"/>
        <v>0</v>
      </c>
      <c r="U62" s="124">
        <f t="shared" ref="U62" si="26">U40+U61</f>
        <v>0</v>
      </c>
      <c r="V62" s="124">
        <f t="shared" si="24"/>
        <v>65663</v>
      </c>
      <c r="W62" s="124">
        <f t="shared" si="24"/>
        <v>6053000</v>
      </c>
      <c r="X62" s="124">
        <f>X40+X61</f>
        <v>6118663</v>
      </c>
      <c r="Y62" s="124">
        <f t="shared" si="24"/>
        <v>-21646</v>
      </c>
      <c r="Z62" s="124">
        <f t="shared" si="24"/>
        <v>6097017</v>
      </c>
    </row>
    <row r="63" spans="1:26" ht="29.25" customHeight="1" x14ac:dyDescent="0.2">
      <c r="A63" s="309" t="s">
        <v>435</v>
      </c>
      <c r="B63" s="309"/>
      <c r="C63" s="309"/>
      <c r="D63" s="309"/>
      <c r="E63" s="309"/>
      <c r="F63" s="309"/>
      <c r="G63" s="120">
        <v>54</v>
      </c>
      <c r="H63" s="124">
        <f>SUM(H50:H58)</f>
        <v>0</v>
      </c>
      <c r="I63" s="124">
        <f t="shared" ref="I63:Z63" si="27">SUM(I50:I58)</f>
        <v>0</v>
      </c>
      <c r="J63" s="124">
        <f t="shared" si="27"/>
        <v>300866</v>
      </c>
      <c r="K63" s="124">
        <f t="shared" si="27"/>
        <v>0</v>
      </c>
      <c r="L63" s="124">
        <f t="shared" si="27"/>
        <v>0</v>
      </c>
      <c r="M63" s="124">
        <f t="shared" si="27"/>
        <v>0</v>
      </c>
      <c r="N63" s="124">
        <f t="shared" si="27"/>
        <v>0</v>
      </c>
      <c r="O63" s="124">
        <f t="shared" si="27"/>
        <v>0</v>
      </c>
      <c r="P63" s="124">
        <f t="shared" si="27"/>
        <v>0</v>
      </c>
      <c r="Q63" s="124">
        <f t="shared" si="27"/>
        <v>0</v>
      </c>
      <c r="R63" s="124">
        <f t="shared" si="27"/>
        <v>0</v>
      </c>
      <c r="S63" s="124">
        <f t="shared" ref="S63:T63" si="28">SUM(S50:S58)</f>
        <v>0</v>
      </c>
      <c r="T63" s="124">
        <f t="shared" si="28"/>
        <v>0</v>
      </c>
      <c r="U63" s="124">
        <f t="shared" ref="U63" si="29">SUM(U50:U58)</f>
        <v>0</v>
      </c>
      <c r="V63" s="124">
        <f t="shared" si="27"/>
        <v>5483482</v>
      </c>
      <c r="W63" s="124">
        <f t="shared" si="27"/>
        <v>-11314905</v>
      </c>
      <c r="X63" s="124">
        <f>SUM(X50:X58)</f>
        <v>-5530557</v>
      </c>
      <c r="Y63" s="124">
        <f t="shared" si="27"/>
        <v>0</v>
      </c>
      <c r="Z63" s="124">
        <f t="shared" si="27"/>
        <v>-5530557</v>
      </c>
    </row>
  </sheetData>
  <protectedRanges>
    <protectedRange sqref="E2" name="Range1_1_1"/>
    <protectedRange sqref="G2" name="Range1_2"/>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WVQ983021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E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G2">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2"/>
  <sheetViews>
    <sheetView showGridLines="0" view="pageBreakPreview" topLeftCell="A37" zoomScale="60" zoomScaleNormal="80" workbookViewId="0">
      <selection activeCell="I69" sqref="I69"/>
    </sheetView>
  </sheetViews>
  <sheetFormatPr defaultRowHeight="12.75" x14ac:dyDescent="0.2"/>
  <cols>
    <col min="9" max="9" width="95" customWidth="1"/>
  </cols>
  <sheetData>
    <row r="1" spans="1:9" x14ac:dyDescent="0.2">
      <c r="A1" s="325" t="s">
        <v>450</v>
      </c>
      <c r="B1" s="326"/>
      <c r="C1" s="326"/>
      <c r="D1" s="326"/>
      <c r="E1" s="326"/>
      <c r="F1" s="326"/>
      <c r="G1" s="326"/>
      <c r="H1" s="326"/>
      <c r="I1" s="326"/>
    </row>
    <row r="2" spans="1:9" x14ac:dyDescent="0.2">
      <c r="A2" s="326"/>
      <c r="B2" s="326"/>
      <c r="C2" s="326"/>
      <c r="D2" s="326"/>
      <c r="E2" s="326"/>
      <c r="F2" s="326"/>
      <c r="G2" s="326"/>
      <c r="H2" s="326"/>
      <c r="I2" s="326"/>
    </row>
    <row r="3" spans="1:9" x14ac:dyDescent="0.2">
      <c r="A3" s="326"/>
      <c r="B3" s="326"/>
      <c r="C3" s="326"/>
      <c r="D3" s="326"/>
      <c r="E3" s="326"/>
      <c r="F3" s="326"/>
      <c r="G3" s="326"/>
      <c r="H3" s="326"/>
      <c r="I3" s="326"/>
    </row>
    <row r="4" spans="1:9" x14ac:dyDescent="0.2">
      <c r="A4" s="326"/>
      <c r="B4" s="326"/>
      <c r="C4" s="326"/>
      <c r="D4" s="326"/>
      <c r="E4" s="326"/>
      <c r="F4" s="326"/>
      <c r="G4" s="326"/>
      <c r="H4" s="326"/>
      <c r="I4" s="326"/>
    </row>
    <row r="5" spans="1:9" x14ac:dyDescent="0.2">
      <c r="A5" s="326"/>
      <c r="B5" s="326"/>
      <c r="C5" s="326"/>
      <c r="D5" s="326"/>
      <c r="E5" s="326"/>
      <c r="F5" s="326"/>
      <c r="G5" s="326"/>
      <c r="H5" s="326"/>
      <c r="I5" s="326"/>
    </row>
    <row r="6" spans="1:9" x14ac:dyDescent="0.2">
      <c r="A6" s="326"/>
      <c r="B6" s="326"/>
      <c r="C6" s="326"/>
      <c r="D6" s="326"/>
      <c r="E6" s="326"/>
      <c r="F6" s="326"/>
      <c r="G6" s="326"/>
      <c r="H6" s="326"/>
      <c r="I6" s="326"/>
    </row>
    <row r="7" spans="1:9" x14ac:dyDescent="0.2">
      <c r="A7" s="326"/>
      <c r="B7" s="326"/>
      <c r="C7" s="326"/>
      <c r="D7" s="326"/>
      <c r="E7" s="326"/>
      <c r="F7" s="326"/>
      <c r="G7" s="326"/>
      <c r="H7" s="326"/>
      <c r="I7" s="326"/>
    </row>
    <row r="8" spans="1:9" x14ac:dyDescent="0.2">
      <c r="A8" s="326"/>
      <c r="B8" s="326"/>
      <c r="C8" s="326"/>
      <c r="D8" s="326"/>
      <c r="E8" s="326"/>
      <c r="F8" s="326"/>
      <c r="G8" s="326"/>
      <c r="H8" s="326"/>
      <c r="I8" s="326"/>
    </row>
    <row r="9" spans="1:9" x14ac:dyDescent="0.2">
      <c r="A9" s="326"/>
      <c r="B9" s="326"/>
      <c r="C9" s="326"/>
      <c r="D9" s="326"/>
      <c r="E9" s="326"/>
      <c r="F9" s="326"/>
      <c r="G9" s="326"/>
      <c r="H9" s="326"/>
      <c r="I9" s="326"/>
    </row>
    <row r="10" spans="1:9" x14ac:dyDescent="0.2">
      <c r="A10" s="326"/>
      <c r="B10" s="326"/>
      <c r="C10" s="326"/>
      <c r="D10" s="326"/>
      <c r="E10" s="326"/>
      <c r="F10" s="326"/>
      <c r="G10" s="326"/>
      <c r="H10" s="326"/>
      <c r="I10" s="326"/>
    </row>
    <row r="11" spans="1:9" x14ac:dyDescent="0.2">
      <c r="A11" s="326"/>
      <c r="B11" s="326"/>
      <c r="C11" s="326"/>
      <c r="D11" s="326"/>
      <c r="E11" s="326"/>
      <c r="F11" s="326"/>
      <c r="G11" s="326"/>
      <c r="H11" s="326"/>
      <c r="I11" s="326"/>
    </row>
    <row r="12" spans="1:9" x14ac:dyDescent="0.2">
      <c r="A12" s="326"/>
      <c r="B12" s="326"/>
      <c r="C12" s="326"/>
      <c r="D12" s="326"/>
      <c r="E12" s="326"/>
      <c r="F12" s="326"/>
      <c r="G12" s="326"/>
      <c r="H12" s="326"/>
      <c r="I12" s="326"/>
    </row>
    <row r="13" spans="1:9" x14ac:dyDescent="0.2">
      <c r="A13" s="326"/>
      <c r="B13" s="326"/>
      <c r="C13" s="326"/>
      <c r="D13" s="326"/>
      <c r="E13" s="326"/>
      <c r="F13" s="326"/>
      <c r="G13" s="326"/>
      <c r="H13" s="326"/>
      <c r="I13" s="326"/>
    </row>
    <row r="14" spans="1:9" x14ac:dyDescent="0.2">
      <c r="A14" s="326"/>
      <c r="B14" s="326"/>
      <c r="C14" s="326"/>
      <c r="D14" s="326"/>
      <c r="E14" s="326"/>
      <c r="F14" s="326"/>
      <c r="G14" s="326"/>
      <c r="H14" s="326"/>
      <c r="I14" s="326"/>
    </row>
    <row r="15" spans="1:9" x14ac:dyDescent="0.2">
      <c r="A15" s="326"/>
      <c r="B15" s="326"/>
      <c r="C15" s="326"/>
      <c r="D15" s="326"/>
      <c r="E15" s="326"/>
      <c r="F15" s="326"/>
      <c r="G15" s="326"/>
      <c r="H15" s="326"/>
      <c r="I15" s="326"/>
    </row>
    <row r="16" spans="1:9" x14ac:dyDescent="0.2">
      <c r="A16" s="326"/>
      <c r="B16" s="326"/>
      <c r="C16" s="326"/>
      <c r="D16" s="326"/>
      <c r="E16" s="326"/>
      <c r="F16" s="326"/>
      <c r="G16" s="326"/>
      <c r="H16" s="326"/>
      <c r="I16" s="326"/>
    </row>
    <row r="17" spans="1:9" x14ac:dyDescent="0.2">
      <c r="A17" s="326"/>
      <c r="B17" s="326"/>
      <c r="C17" s="326"/>
      <c r="D17" s="326"/>
      <c r="E17" s="326"/>
      <c r="F17" s="326"/>
      <c r="G17" s="326"/>
      <c r="H17" s="326"/>
      <c r="I17" s="326"/>
    </row>
    <row r="18" spans="1:9" x14ac:dyDescent="0.2">
      <c r="A18" s="326"/>
      <c r="B18" s="326"/>
      <c r="C18" s="326"/>
      <c r="D18" s="326"/>
      <c r="E18" s="326"/>
      <c r="F18" s="326"/>
      <c r="G18" s="326"/>
      <c r="H18" s="326"/>
      <c r="I18" s="326"/>
    </row>
    <row r="19" spans="1:9" x14ac:dyDescent="0.2">
      <c r="A19" s="326"/>
      <c r="B19" s="326"/>
      <c r="C19" s="326"/>
      <c r="D19" s="326"/>
      <c r="E19" s="326"/>
      <c r="F19" s="326"/>
      <c r="G19" s="326"/>
      <c r="H19" s="326"/>
      <c r="I19" s="326"/>
    </row>
    <row r="20" spans="1:9" x14ac:dyDescent="0.2">
      <c r="A20" s="326"/>
      <c r="B20" s="326"/>
      <c r="C20" s="326"/>
      <c r="D20" s="326"/>
      <c r="E20" s="326"/>
      <c r="F20" s="326"/>
      <c r="G20" s="326"/>
      <c r="H20" s="326"/>
      <c r="I20" s="326"/>
    </row>
    <row r="21" spans="1:9" x14ac:dyDescent="0.2">
      <c r="A21" s="326"/>
      <c r="B21" s="326"/>
      <c r="C21" s="326"/>
      <c r="D21" s="326"/>
      <c r="E21" s="326"/>
      <c r="F21" s="326"/>
      <c r="G21" s="326"/>
      <c r="H21" s="326"/>
      <c r="I21" s="326"/>
    </row>
    <row r="22" spans="1:9" x14ac:dyDescent="0.2">
      <c r="A22" s="326"/>
      <c r="B22" s="326"/>
      <c r="C22" s="326"/>
      <c r="D22" s="326"/>
      <c r="E22" s="326"/>
      <c r="F22" s="326"/>
      <c r="G22" s="326"/>
      <c r="H22" s="326"/>
      <c r="I22" s="326"/>
    </row>
    <row r="23" spans="1:9" x14ac:dyDescent="0.2">
      <c r="A23" s="326"/>
      <c r="B23" s="326"/>
      <c r="C23" s="326"/>
      <c r="D23" s="326"/>
      <c r="E23" s="326"/>
      <c r="F23" s="326"/>
      <c r="G23" s="326"/>
      <c r="H23" s="326"/>
      <c r="I23" s="326"/>
    </row>
    <row r="24" spans="1:9" x14ac:dyDescent="0.2">
      <c r="A24" s="326"/>
      <c r="B24" s="326"/>
      <c r="C24" s="326"/>
      <c r="D24" s="326"/>
      <c r="E24" s="326"/>
      <c r="F24" s="326"/>
      <c r="G24" s="326"/>
      <c r="H24" s="326"/>
      <c r="I24" s="326"/>
    </row>
    <row r="25" spans="1:9" x14ac:dyDescent="0.2">
      <c r="A25" s="326"/>
      <c r="B25" s="326"/>
      <c r="C25" s="326"/>
      <c r="D25" s="326"/>
      <c r="E25" s="326"/>
      <c r="F25" s="326"/>
      <c r="G25" s="326"/>
      <c r="H25" s="326"/>
      <c r="I25" s="326"/>
    </row>
    <row r="26" spans="1:9" x14ac:dyDescent="0.2">
      <c r="A26" s="326"/>
      <c r="B26" s="326"/>
      <c r="C26" s="326"/>
      <c r="D26" s="326"/>
      <c r="E26" s="326"/>
      <c r="F26" s="326"/>
      <c r="G26" s="326"/>
      <c r="H26" s="326"/>
      <c r="I26" s="326"/>
    </row>
    <row r="27" spans="1:9" x14ac:dyDescent="0.2">
      <c r="A27" s="326"/>
      <c r="B27" s="326"/>
      <c r="C27" s="326"/>
      <c r="D27" s="326"/>
      <c r="E27" s="326"/>
      <c r="F27" s="326"/>
      <c r="G27" s="326"/>
      <c r="H27" s="326"/>
      <c r="I27" s="326"/>
    </row>
    <row r="28" spans="1:9" x14ac:dyDescent="0.2">
      <c r="A28" s="326"/>
      <c r="B28" s="326"/>
      <c r="C28" s="326"/>
      <c r="D28" s="326"/>
      <c r="E28" s="326"/>
      <c r="F28" s="326"/>
      <c r="G28" s="326"/>
      <c r="H28" s="326"/>
      <c r="I28" s="326"/>
    </row>
    <row r="29" spans="1:9" x14ac:dyDescent="0.2">
      <c r="A29" s="326"/>
      <c r="B29" s="326"/>
      <c r="C29" s="326"/>
      <c r="D29" s="326"/>
      <c r="E29" s="326"/>
      <c r="F29" s="326"/>
      <c r="G29" s="326"/>
      <c r="H29" s="326"/>
      <c r="I29" s="326"/>
    </row>
    <row r="30" spans="1:9" x14ac:dyDescent="0.2">
      <c r="A30" s="326"/>
      <c r="B30" s="326"/>
      <c r="C30" s="326"/>
      <c r="D30" s="326"/>
      <c r="E30" s="326"/>
      <c r="F30" s="326"/>
      <c r="G30" s="326"/>
      <c r="H30" s="326"/>
      <c r="I30" s="326"/>
    </row>
    <row r="31" spans="1:9" x14ac:dyDescent="0.2">
      <c r="A31" s="326"/>
      <c r="B31" s="326"/>
      <c r="C31" s="326"/>
      <c r="D31" s="326"/>
      <c r="E31" s="326"/>
      <c r="F31" s="326"/>
      <c r="G31" s="326"/>
      <c r="H31" s="326"/>
      <c r="I31" s="326"/>
    </row>
    <row r="32" spans="1:9" x14ac:dyDescent="0.2">
      <c r="A32" s="326"/>
      <c r="B32" s="326"/>
      <c r="C32" s="326"/>
      <c r="D32" s="326"/>
      <c r="E32" s="326"/>
      <c r="F32" s="326"/>
      <c r="G32" s="326"/>
      <c r="H32" s="326"/>
      <c r="I32" s="326"/>
    </row>
    <row r="33" spans="1:10" x14ac:dyDescent="0.2">
      <c r="A33" s="326"/>
      <c r="B33" s="326"/>
      <c r="C33" s="326"/>
      <c r="D33" s="326"/>
      <c r="E33" s="326"/>
      <c r="F33" s="326"/>
      <c r="G33" s="326"/>
      <c r="H33" s="326"/>
      <c r="I33" s="326"/>
    </row>
    <row r="34" spans="1:10" x14ac:dyDescent="0.2">
      <c r="A34" s="326"/>
      <c r="B34" s="326"/>
      <c r="C34" s="326"/>
      <c r="D34" s="326"/>
      <c r="E34" s="326"/>
      <c r="F34" s="326"/>
      <c r="G34" s="326"/>
      <c r="H34" s="326"/>
      <c r="I34" s="326"/>
    </row>
    <row r="35" spans="1:10" x14ac:dyDescent="0.2">
      <c r="A35" s="326"/>
      <c r="B35" s="326"/>
      <c r="C35" s="326"/>
      <c r="D35" s="326"/>
      <c r="E35" s="326"/>
      <c r="F35" s="326"/>
      <c r="G35" s="326"/>
      <c r="H35" s="326"/>
      <c r="I35" s="326"/>
    </row>
    <row r="36" spans="1:10" x14ac:dyDescent="0.2">
      <c r="A36" s="326"/>
      <c r="B36" s="326"/>
      <c r="C36" s="326"/>
      <c r="D36" s="326"/>
      <c r="E36" s="326"/>
      <c r="F36" s="326"/>
      <c r="G36" s="326"/>
      <c r="H36" s="326"/>
      <c r="I36" s="326"/>
    </row>
    <row r="37" spans="1:10" x14ac:dyDescent="0.2">
      <c r="A37" s="326"/>
      <c r="B37" s="326"/>
      <c r="C37" s="326"/>
      <c r="D37" s="326"/>
      <c r="E37" s="326"/>
      <c r="F37" s="326"/>
      <c r="G37" s="326"/>
      <c r="H37" s="326"/>
      <c r="I37" s="326"/>
    </row>
    <row r="38" spans="1:10" x14ac:dyDescent="0.2">
      <c r="A38" s="326"/>
      <c r="B38" s="326"/>
      <c r="C38" s="326"/>
      <c r="D38" s="326"/>
      <c r="E38" s="326"/>
      <c r="F38" s="326"/>
      <c r="G38" s="326"/>
      <c r="H38" s="326"/>
      <c r="I38" s="326"/>
    </row>
    <row r="39" spans="1:10" ht="185.25" customHeight="1" x14ac:dyDescent="0.2">
      <c r="A39" s="326"/>
      <c r="B39" s="326"/>
      <c r="C39" s="326"/>
      <c r="D39" s="326"/>
      <c r="E39" s="326"/>
      <c r="F39" s="326"/>
      <c r="G39" s="326"/>
      <c r="H39" s="326"/>
      <c r="I39" s="326"/>
    </row>
    <row r="40" spans="1:10" ht="243" customHeight="1" x14ac:dyDescent="0.2">
      <c r="A40" s="326"/>
      <c r="B40" s="326"/>
      <c r="C40" s="326"/>
      <c r="D40" s="326"/>
      <c r="E40" s="326"/>
      <c r="F40" s="326"/>
      <c r="G40" s="326"/>
      <c r="H40" s="326"/>
      <c r="I40" s="326"/>
    </row>
    <row r="43" spans="1:10" x14ac:dyDescent="0.2">
      <c r="A43" s="327" t="s">
        <v>485</v>
      </c>
      <c r="B43" s="327"/>
      <c r="C43" s="327"/>
      <c r="D43" s="327"/>
      <c r="E43" s="327"/>
      <c r="F43" s="327"/>
      <c r="G43" s="327"/>
      <c r="H43" s="327"/>
      <c r="I43" s="327"/>
      <c r="J43" s="327"/>
    </row>
    <row r="44" spans="1:10" x14ac:dyDescent="0.2">
      <c r="A44" s="327"/>
      <c r="B44" s="327"/>
      <c r="C44" s="327"/>
      <c r="D44" s="327"/>
      <c r="E44" s="327"/>
      <c r="F44" s="327"/>
      <c r="G44" s="327"/>
      <c r="H44" s="327"/>
      <c r="I44" s="327"/>
      <c r="J44" s="327"/>
    </row>
    <row r="45" spans="1:10" x14ac:dyDescent="0.2">
      <c r="A45" s="327"/>
      <c r="B45" s="327"/>
      <c r="C45" s="327"/>
      <c r="D45" s="327"/>
      <c r="E45" s="327"/>
      <c r="F45" s="327"/>
      <c r="G45" s="327"/>
      <c r="H45" s="327"/>
      <c r="I45" s="327"/>
      <c r="J45" s="327"/>
    </row>
    <row r="46" spans="1:10" x14ac:dyDescent="0.2">
      <c r="A46" s="327"/>
      <c r="B46" s="327"/>
      <c r="C46" s="327"/>
      <c r="D46" s="327"/>
      <c r="E46" s="327"/>
      <c r="F46" s="327"/>
      <c r="G46" s="327"/>
      <c r="H46" s="327"/>
      <c r="I46" s="327"/>
      <c r="J46" s="327"/>
    </row>
    <row r="47" spans="1:10" x14ac:dyDescent="0.2">
      <c r="A47" s="327"/>
      <c r="B47" s="327"/>
      <c r="C47" s="327"/>
      <c r="D47" s="327"/>
      <c r="E47" s="327"/>
      <c r="F47" s="327"/>
      <c r="G47" s="327"/>
      <c r="H47" s="327"/>
      <c r="I47" s="327"/>
      <c r="J47" s="327"/>
    </row>
    <row r="48" spans="1:10" x14ac:dyDescent="0.2">
      <c r="A48" s="141"/>
      <c r="B48" s="141"/>
      <c r="C48" s="141"/>
      <c r="D48" s="141"/>
      <c r="E48" s="141"/>
      <c r="F48" s="141"/>
      <c r="G48" s="141"/>
      <c r="H48" s="141"/>
      <c r="I48" s="141"/>
      <c r="J48" s="141"/>
    </row>
    <row r="49" spans="1:10" x14ac:dyDescent="0.2">
      <c r="A49" s="327" t="s">
        <v>486</v>
      </c>
      <c r="B49" s="327"/>
      <c r="C49" s="327"/>
      <c r="D49" s="327"/>
      <c r="E49" s="327"/>
      <c r="F49" s="327"/>
      <c r="G49" s="327"/>
      <c r="H49" s="327"/>
      <c r="I49" s="327"/>
      <c r="J49" s="327"/>
    </row>
    <row r="50" spans="1:10" x14ac:dyDescent="0.2">
      <c r="A50" s="327"/>
      <c r="B50" s="327"/>
      <c r="C50" s="327"/>
      <c r="D50" s="327"/>
      <c r="E50" s="327"/>
      <c r="F50" s="327"/>
      <c r="G50" s="327"/>
      <c r="H50" s="327"/>
      <c r="I50" s="327"/>
      <c r="J50" s="327"/>
    </row>
    <row r="51" spans="1:10" x14ac:dyDescent="0.2">
      <c r="A51" s="327"/>
      <c r="B51" s="327"/>
      <c r="C51" s="327"/>
      <c r="D51" s="327"/>
      <c r="E51" s="327"/>
      <c r="F51" s="327"/>
      <c r="G51" s="327"/>
      <c r="H51" s="327"/>
      <c r="I51" s="327"/>
      <c r="J51" s="327"/>
    </row>
    <row r="52" spans="1:10" x14ac:dyDescent="0.2">
      <c r="A52" s="141"/>
      <c r="B52" s="141"/>
      <c r="C52" s="141"/>
      <c r="D52" s="141"/>
      <c r="E52" s="141"/>
      <c r="F52" s="141"/>
      <c r="G52" s="141"/>
      <c r="H52" s="141"/>
      <c r="I52" s="141"/>
      <c r="J52" s="141"/>
    </row>
    <row r="53" spans="1:10" x14ac:dyDescent="0.2">
      <c r="A53" s="327" t="s">
        <v>476</v>
      </c>
      <c r="B53" s="327"/>
      <c r="C53" s="327"/>
      <c r="D53" s="327"/>
      <c r="E53" s="327"/>
      <c r="F53" s="327"/>
      <c r="G53" s="327"/>
      <c r="H53" s="327"/>
      <c r="I53" s="327"/>
      <c r="J53" s="327"/>
    </row>
    <row r="54" spans="1:10" x14ac:dyDescent="0.2">
      <c r="A54" s="141"/>
      <c r="B54" s="141"/>
      <c r="C54" s="141"/>
      <c r="D54" s="141"/>
      <c r="E54" s="141"/>
      <c r="F54" s="141"/>
      <c r="G54" s="141"/>
      <c r="H54" s="141"/>
      <c r="I54" s="141"/>
      <c r="J54" s="141"/>
    </row>
    <row r="55" spans="1:10" x14ac:dyDescent="0.2">
      <c r="A55" s="327" t="s">
        <v>487</v>
      </c>
      <c r="B55" s="327"/>
      <c r="C55" s="327"/>
      <c r="D55" s="327"/>
      <c r="E55" s="327"/>
      <c r="F55" s="327"/>
      <c r="G55" s="327"/>
      <c r="H55" s="327"/>
      <c r="I55" s="327"/>
      <c r="J55" s="327"/>
    </row>
    <row r="56" spans="1:10" x14ac:dyDescent="0.2">
      <c r="A56" s="327"/>
      <c r="B56" s="327"/>
      <c r="C56" s="327"/>
      <c r="D56" s="327"/>
      <c r="E56" s="327"/>
      <c r="F56" s="327"/>
      <c r="G56" s="327"/>
      <c r="H56" s="327"/>
      <c r="I56" s="327"/>
      <c r="J56" s="327"/>
    </row>
    <row r="57" spans="1:10" x14ac:dyDescent="0.2">
      <c r="A57" s="327"/>
      <c r="B57" s="327"/>
      <c r="C57" s="327"/>
      <c r="D57" s="327"/>
      <c r="E57" s="327"/>
      <c r="F57" s="327"/>
      <c r="G57" s="327"/>
      <c r="H57" s="327"/>
      <c r="I57" s="327"/>
      <c r="J57" s="327"/>
    </row>
    <row r="58" spans="1:10" x14ac:dyDescent="0.2">
      <c r="A58" s="327" t="s">
        <v>494</v>
      </c>
      <c r="B58" s="327"/>
      <c r="C58" s="327"/>
      <c r="D58" s="327"/>
      <c r="E58" s="327"/>
      <c r="F58" s="327"/>
      <c r="G58" s="327"/>
      <c r="H58" s="327"/>
      <c r="I58" s="327"/>
      <c r="J58" s="327"/>
    </row>
    <row r="59" spans="1:10" x14ac:dyDescent="0.2">
      <c r="A59" s="327"/>
      <c r="B59" s="327"/>
      <c r="C59" s="327"/>
      <c r="D59" s="327"/>
      <c r="E59" s="327"/>
      <c r="F59" s="327"/>
      <c r="G59" s="327"/>
      <c r="H59" s="327"/>
      <c r="I59" s="327"/>
      <c r="J59" s="327"/>
    </row>
    <row r="60" spans="1:10" x14ac:dyDescent="0.2">
      <c r="A60" s="327"/>
      <c r="B60" s="327"/>
      <c r="C60" s="327"/>
      <c r="D60" s="327"/>
      <c r="E60" s="327"/>
      <c r="F60" s="327"/>
      <c r="G60" s="327"/>
      <c r="H60" s="327"/>
      <c r="I60" s="327"/>
      <c r="J60" s="327"/>
    </row>
    <row r="61" spans="1:10" x14ac:dyDescent="0.2">
      <c r="A61" s="327" t="s">
        <v>488</v>
      </c>
      <c r="B61" s="327"/>
      <c r="C61" s="327"/>
      <c r="D61" s="327"/>
      <c r="E61" s="327"/>
      <c r="F61" s="327"/>
      <c r="G61" s="327"/>
      <c r="H61" s="327"/>
      <c r="I61" s="327"/>
      <c r="J61" s="327"/>
    </row>
    <row r="62" spans="1:10" x14ac:dyDescent="0.2">
      <c r="A62" s="327"/>
      <c r="B62" s="327"/>
      <c r="C62" s="327"/>
      <c r="D62" s="327"/>
      <c r="E62" s="327"/>
      <c r="F62" s="327"/>
      <c r="G62" s="327"/>
      <c r="H62" s="327"/>
      <c r="I62" s="327"/>
      <c r="J62" s="327"/>
    </row>
    <row r="63" spans="1:10" x14ac:dyDescent="0.2">
      <c r="A63" s="327"/>
      <c r="B63" s="327"/>
      <c r="C63" s="327"/>
      <c r="D63" s="327"/>
      <c r="E63" s="327"/>
      <c r="F63" s="327"/>
      <c r="G63" s="327"/>
      <c r="H63" s="327"/>
      <c r="I63" s="327"/>
      <c r="J63" s="327"/>
    </row>
    <row r="64" spans="1:10" x14ac:dyDescent="0.2">
      <c r="A64" s="327" t="s">
        <v>477</v>
      </c>
      <c r="B64" s="327"/>
      <c r="C64" s="327"/>
      <c r="D64" s="327"/>
      <c r="E64" s="327"/>
      <c r="F64" s="327"/>
      <c r="G64" s="327"/>
      <c r="H64" s="327"/>
      <c r="I64" s="327"/>
      <c r="J64" s="327"/>
    </row>
    <row r="65" spans="1:10" x14ac:dyDescent="0.2">
      <c r="A65" s="327"/>
      <c r="B65" s="327"/>
      <c r="C65" s="327"/>
      <c r="D65" s="327"/>
      <c r="E65" s="327"/>
      <c r="F65" s="327"/>
      <c r="G65" s="327"/>
      <c r="H65" s="327"/>
      <c r="I65" s="327"/>
      <c r="J65" s="327"/>
    </row>
    <row r="66" spans="1:10" x14ac:dyDescent="0.2">
      <c r="A66" s="327"/>
      <c r="B66" s="327"/>
      <c r="C66" s="327"/>
      <c r="D66" s="327"/>
      <c r="E66" s="327"/>
      <c r="F66" s="327"/>
      <c r="G66" s="327"/>
      <c r="H66" s="327"/>
      <c r="I66" s="327"/>
      <c r="J66" s="327"/>
    </row>
    <row r="101" spans="1:10" ht="15" customHeight="1" x14ac:dyDescent="0.2">
      <c r="A101" s="142" t="s">
        <v>489</v>
      </c>
      <c r="B101" s="143"/>
      <c r="C101" s="143"/>
      <c r="D101" s="143"/>
      <c r="E101" s="143"/>
      <c r="F101" s="143"/>
      <c r="G101" s="143"/>
      <c r="H101" s="143"/>
      <c r="I101" s="143"/>
      <c r="J101" s="144"/>
    </row>
    <row r="102" spans="1:10" ht="34.5" customHeight="1" x14ac:dyDescent="0.2">
      <c r="A102" s="328" t="s">
        <v>490</v>
      </c>
      <c r="B102" s="328"/>
      <c r="C102" s="328"/>
      <c r="D102" s="328"/>
      <c r="E102" s="328"/>
      <c r="F102" s="328"/>
      <c r="G102" s="328"/>
      <c r="H102" s="328"/>
      <c r="I102" s="328"/>
      <c r="J102" s="328"/>
    </row>
    <row r="103" spans="1:10" ht="15" customHeight="1" x14ac:dyDescent="0.2">
      <c r="A103" s="145" t="s">
        <v>491</v>
      </c>
      <c r="B103" s="146"/>
      <c r="C103" s="146"/>
      <c r="D103" s="146"/>
      <c r="E103" s="146"/>
      <c r="F103" s="146"/>
      <c r="G103" s="146"/>
      <c r="H103" s="146"/>
      <c r="I103" s="146"/>
      <c r="J103" s="147"/>
    </row>
    <row r="104" spans="1:10" ht="15" customHeight="1" x14ac:dyDescent="0.2">
      <c r="A104" s="328" t="s">
        <v>492</v>
      </c>
      <c r="B104" s="328"/>
      <c r="C104" s="328"/>
      <c r="D104" s="328"/>
      <c r="E104" s="328"/>
      <c r="F104" s="328"/>
      <c r="G104" s="328"/>
      <c r="H104" s="328"/>
      <c r="I104" s="328"/>
      <c r="J104" s="328"/>
    </row>
    <row r="105" spans="1:10" ht="15" customHeight="1" x14ac:dyDescent="0.2">
      <c r="A105" s="328" t="s">
        <v>478</v>
      </c>
      <c r="B105" s="328"/>
      <c r="C105" s="328"/>
      <c r="D105" s="328"/>
      <c r="E105" s="328"/>
      <c r="F105" s="328"/>
      <c r="G105" s="328"/>
      <c r="H105" s="328"/>
      <c r="I105" s="328"/>
      <c r="J105" s="328"/>
    </row>
    <row r="106" spans="1:10" ht="15" customHeight="1" x14ac:dyDescent="0.2">
      <c r="A106" s="142" t="s">
        <v>479</v>
      </c>
      <c r="B106" s="143"/>
      <c r="C106" s="143"/>
      <c r="D106" s="143"/>
      <c r="E106" s="143"/>
      <c r="F106" s="143"/>
      <c r="G106" s="143"/>
      <c r="H106" s="143"/>
      <c r="I106" s="143"/>
      <c r="J106" s="144"/>
    </row>
    <row r="107" spans="1:10" ht="15" customHeight="1" x14ac:dyDescent="0.2">
      <c r="A107" s="328" t="s">
        <v>480</v>
      </c>
      <c r="B107" s="328"/>
      <c r="C107" s="328"/>
      <c r="D107" s="328"/>
      <c r="E107" s="328"/>
      <c r="F107" s="328"/>
      <c r="G107" s="328"/>
      <c r="H107" s="328"/>
      <c r="I107" s="328"/>
      <c r="J107" s="328"/>
    </row>
    <row r="108" spans="1:10" ht="15" customHeight="1" x14ac:dyDescent="0.2">
      <c r="A108" s="329" t="s">
        <v>481</v>
      </c>
      <c r="B108" s="329"/>
      <c r="C108" s="329"/>
      <c r="D108" s="329"/>
      <c r="E108" s="329"/>
      <c r="F108" s="329"/>
      <c r="G108" s="329"/>
      <c r="H108" s="329"/>
      <c r="I108" s="329"/>
      <c r="J108" s="329"/>
    </row>
    <row r="109" spans="1:10" ht="15" customHeight="1" x14ac:dyDescent="0.2">
      <c r="A109" s="329" t="s">
        <v>482</v>
      </c>
      <c r="B109" s="330"/>
      <c r="C109" s="330"/>
      <c r="D109" s="330"/>
      <c r="E109" s="330"/>
      <c r="F109" s="330"/>
      <c r="G109" s="330"/>
      <c r="H109" s="330"/>
      <c r="I109" s="330"/>
    </row>
    <row r="110" spans="1:10" ht="15" customHeight="1" x14ac:dyDescent="0.2">
      <c r="A110" s="329" t="s">
        <v>483</v>
      </c>
      <c r="B110" s="329"/>
      <c r="C110" s="329"/>
      <c r="D110" s="329"/>
      <c r="E110" s="329"/>
      <c r="F110" s="329"/>
      <c r="G110" s="329"/>
      <c r="H110" s="329"/>
      <c r="I110" s="329"/>
      <c r="J110" s="329"/>
    </row>
    <row r="111" spans="1:10" ht="15" customHeight="1" x14ac:dyDescent="0.2">
      <c r="A111" s="328" t="s">
        <v>484</v>
      </c>
      <c r="B111" s="328"/>
      <c r="C111" s="328"/>
      <c r="D111" s="328"/>
      <c r="E111" s="328"/>
      <c r="F111" s="328"/>
      <c r="G111" s="328"/>
      <c r="H111" s="328"/>
      <c r="I111" s="328"/>
      <c r="J111" s="328"/>
    </row>
    <row r="112" spans="1:10" ht="15" customHeight="1" x14ac:dyDescent="0.2">
      <c r="A112" s="328" t="s">
        <v>493</v>
      </c>
      <c r="B112" s="328"/>
      <c r="C112" s="328"/>
      <c r="D112" s="328"/>
      <c r="E112" s="328"/>
      <c r="F112" s="328"/>
      <c r="G112" s="328"/>
      <c r="H112" s="328"/>
      <c r="I112" s="328"/>
      <c r="J112" s="328"/>
    </row>
  </sheetData>
  <mergeCells count="17">
    <mergeCell ref="A111:J111"/>
    <mergeCell ref="A112:J112"/>
    <mergeCell ref="A105:J105"/>
    <mergeCell ref="A107:J107"/>
    <mergeCell ref="A108:J108"/>
    <mergeCell ref="A109:I109"/>
    <mergeCell ref="A110:J110"/>
    <mergeCell ref="A58:J60"/>
    <mergeCell ref="A61:J63"/>
    <mergeCell ref="A64:J66"/>
    <mergeCell ref="A102:J102"/>
    <mergeCell ref="A104:J104"/>
    <mergeCell ref="A1:I40"/>
    <mergeCell ref="A43:J47"/>
    <mergeCell ref="A49:J51"/>
    <mergeCell ref="A53:J53"/>
    <mergeCell ref="A55:J57"/>
  </mergeCells>
  <pageMargins left="0.7" right="0.7" top="0.75" bottom="0.75" header="0.3" footer="0.3"/>
  <pageSetup paperSize="9" scale="50" fitToHeight="0" orientation="portrait" r:id="rId1"/>
  <rowBreaks count="1" manualBreakCount="1">
    <brk id="4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openxmlformats.org/package/2006/metadata/core-properties"/>
    <ds:schemaRef ds:uri="2090b57c-2e4d-4ed9-b313-510fc704fe75"/>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www.w3.org/XML/1998/namespace"/>
    <ds:schemaRef ds:uri="http://schemas.microsoft.com/office/2006/metadata/properties"/>
    <ds:schemaRef ds:uri="f00c05a3-a522-4b3b-aeec-75a37a6bc44f"/>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Toth</cp:lastModifiedBy>
  <cp:lastPrinted>2026-07-23T13:22:19Z</cp:lastPrinted>
  <dcterms:created xsi:type="dcterms:W3CDTF">2008-10-17T11:51:54Z</dcterms:created>
  <dcterms:modified xsi:type="dcterms:W3CDTF">2026-07-23T14:11:00Z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